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0730" windowHeight="11160" activeTab="2"/>
  </bookViews>
  <sheets>
    <sheet name="Valer" sheetId="5" r:id="rId1"/>
    <sheet name="Tobio" sheetId="2" r:id="rId2"/>
    <sheet name="Instalcom" sheetId="3" r:id="rId3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<sst xmlns="http://schemas.openxmlformats.org/spreadsheetml/2006/main" count="723" uniqueCount="173">
  <si>
    <t>unid</t>
  </si>
  <si>
    <t>kg</t>
  </si>
  <si>
    <t>m²</t>
  </si>
  <si>
    <t>m</t>
  </si>
  <si>
    <t>Item</t>
  </si>
  <si>
    <t>Descrição</t>
  </si>
  <si>
    <t>Preço Unitário- s/ BDI</t>
  </si>
  <si>
    <t>Preço Total</t>
  </si>
  <si>
    <t>Material</t>
  </si>
  <si>
    <t>Mão de Obra</t>
  </si>
  <si>
    <t>TOTAL DAS INSTALAÇÕES - C/BDI -</t>
  </si>
  <si>
    <t xml:space="preserve">Obra: </t>
  </si>
  <si>
    <t>Local</t>
  </si>
  <si>
    <t>Sub -Total</t>
  </si>
  <si>
    <t>1.1</t>
  </si>
  <si>
    <t>2.2</t>
  </si>
  <si>
    <t>4.4</t>
  </si>
  <si>
    <t>1.2</t>
  </si>
  <si>
    <t>1.4</t>
  </si>
  <si>
    <t>1.3</t>
  </si>
  <si>
    <t>2.1</t>
  </si>
  <si>
    <t>3.2</t>
  </si>
  <si>
    <t>3.1</t>
  </si>
  <si>
    <t>2.3</t>
  </si>
  <si>
    <t>2.4</t>
  </si>
  <si>
    <t>2.5</t>
  </si>
  <si>
    <t>2.6</t>
  </si>
  <si>
    <t>2.7</t>
  </si>
  <si>
    <t>2.8</t>
  </si>
  <si>
    <t>2.9</t>
  </si>
  <si>
    <t>3.3</t>
  </si>
  <si>
    <t>3.4</t>
  </si>
  <si>
    <t>3.5</t>
  </si>
  <si>
    <t>3.6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</si>
  <si>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</si>
  <si>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</si>
  <si>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</si>
  <si>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</si>
  <si>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</si>
  <si>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</si>
  <si>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</si>
  <si>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</si>
  <si>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</si>
  <si>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</si>
  <si>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Unid.</t>
  </si>
  <si>
    <t>EQUIPAMENTOS</t>
  </si>
  <si>
    <t>unid.</t>
  </si>
  <si>
    <t>EXAUSTORES E CIFAEs-CAIXAS DE INS. E FILTRAGEM DE AR EXTERNO</t>
  </si>
  <si>
    <t>INSTALAÇÕES DE REFRIGERAÇÃO</t>
  </si>
  <si>
    <t>Tubulação de cobre de refrigeração Ø 1/4" - 6.35mm, conexões e acessórios</t>
  </si>
  <si>
    <t>Tubulação de cobre de refrigeração Ø 3/8" - 9.52mm, conexões e acessórios</t>
  </si>
  <si>
    <t>Tubulação de cobre de refrigeração Ø 1/2" - 12.7mm, conexões e acessórios</t>
  </si>
  <si>
    <t>Tubulação de cobre de refrigeração Ø 5/8" - 15.88mm, conexões e acessórios</t>
  </si>
  <si>
    <t>Tubulação de cobre de refrigeração Ø 3/4" - 19.05mm, conexões e acessórios</t>
  </si>
  <si>
    <t>Tubulação de cobre de refrigeração Ø 7/8" - 22.2mm, conexões e acessórios</t>
  </si>
  <si>
    <t>Tubulação de cobre de refrigeração Ø 1" - 25.4mm, conexões e acessórios</t>
  </si>
  <si>
    <t>Tubulação de cobre de refrigeração Ø 1.1/8" - 28.58mm, conexões e acessórios</t>
  </si>
  <si>
    <t>Tubulação de cobre de refrigeração Ø 1.1/4" - 31.75mm, conexões e acessórios</t>
  </si>
  <si>
    <t>Tubulação de cobre de refrigeração Ø 1.1/2" - 38.1mm, conexões e acessórios</t>
  </si>
  <si>
    <t>Tubulação de cobre de refrigeração Ø 1.3/4" - 44.45mm, conexões e acessórios</t>
  </si>
  <si>
    <t>Isolamento térmico elastomérico para cobre 1/4", espessura 19 mm, barreira de vapor e acessórios</t>
  </si>
  <si>
    <t>Isolamento térmico elastomérico para cobre 3/8", espessura 19 mm, barreira de vapor e acessórios</t>
  </si>
  <si>
    <t>Isolamento térmico elastomérico para cobre 1/2", espessura 19 mm, barreira de vapor e acessórios</t>
  </si>
  <si>
    <t>Isolamento térmico elastomérico para cobre 5/8", espessura 19 mm, barreira de vapor e acessórios</t>
  </si>
  <si>
    <t>Isolamento térmico elastomérico para cobre 3/4", espessura 19 mm, barreira de vapor e acessórios</t>
  </si>
  <si>
    <t>Isolamento térmico elastomérico para cobre 7/8", espessura 19 mm, barreira de vapor e acessórios</t>
  </si>
  <si>
    <t>Isolamento térmico elastomérico para cobre 1", espessura 19 mm, barreira de vapor e acessórios</t>
  </si>
  <si>
    <t>Isolamento térmico elastomérico para cobre 1.1/8", espessura 19 mm, barreira de vapor e acessórios</t>
  </si>
  <si>
    <t>Isolamento térmico elastomérico para cobre 1.1/4", espessura 19 mm, barreira de vapor e acessórios</t>
  </si>
  <si>
    <t>Isolamento térmico elastomérico para cobre 1.1/2", espessura 19 mm, barreira de vapor e acessórios</t>
  </si>
  <si>
    <t>Isolamento térmico elastomérico para cobre 1.3/4", espessura 19 mm, barreira de vapor e acessórios</t>
  </si>
  <si>
    <t>Carga complementar de fluido refrigerante R410-A</t>
  </si>
  <si>
    <t>Calços amortecedores</t>
  </si>
  <si>
    <t>Multikit/Refrinet - R410A, com isolamento térmico</t>
  </si>
  <si>
    <t>REDE DE DUTOS E ACESSÓRIOS</t>
  </si>
  <si>
    <t>Rede de dutos em chapa de aço galvanizado, bitola 26 e acessórios de montagem</t>
  </si>
  <si>
    <t>Rede de dutos em chapa de aço galvanizado, bitola 24  e acessórios de montagem</t>
  </si>
  <si>
    <t>Rede de dutos em chapa de aço galvanizado, bitola 22  e acessórios de montagem</t>
  </si>
  <si>
    <t>Rede de dutos em chapa de aço galvanizado, bitola 20  e acessórios de montagem</t>
  </si>
  <si>
    <t>Rede de dutos em chapa de aço preto, bitola 16, flangeado e acessórios de montagem</t>
  </si>
  <si>
    <t>Isolamento térmico para rede de duto de climatização em lã de vidro com papel kraft - RT1</t>
  </si>
  <si>
    <t>Isolamento térmico para rede de duto de exaustão de cozinha em manta de fibra cerâmica, espessura 25mm</t>
  </si>
  <si>
    <t>Difusor 1 via em alumínio anodizado com registro, 471x264mm</t>
  </si>
  <si>
    <t>Difusor 4 vias em alumínio anodizado com registro, tamanho 4, 305x305mm</t>
  </si>
  <si>
    <t>Difusor 4 vias em alumínio anodizado com registro, tamanho 5, 361x361mm</t>
  </si>
  <si>
    <t>Difusor de retorno - DR 570x260mm</t>
  </si>
  <si>
    <t>Difusor de retorno - DR 1212x587mm</t>
  </si>
  <si>
    <t>Difusor de retorno - DR 1271x432mm</t>
  </si>
  <si>
    <t>Grade de retorno - GR 1200x500mm</t>
  </si>
  <si>
    <t xml:space="preserve">Grade de exaustão - GRE 300x150mm </t>
  </si>
  <si>
    <t xml:space="preserve">Grade de exaustão - GRE 300x200mm </t>
  </si>
  <si>
    <t xml:space="preserve">Grade de exaustão - GRE 400x200mm </t>
  </si>
  <si>
    <t xml:space="preserve">Grade de exaustão - GRE 671x264mm </t>
  </si>
  <si>
    <t xml:space="preserve">Grade de exaustão - GRE 900x200mm </t>
  </si>
  <si>
    <t>Grade de insuflamento - GRI 300x150mm</t>
  </si>
  <si>
    <t>Grade de insuflamento - GRI 671x264mm</t>
  </si>
  <si>
    <t>Grade de insuflamento - GRI 1225x325mm</t>
  </si>
  <si>
    <t>Grelha de retorno de porta dupla moldura -GRP 300x200mm</t>
  </si>
  <si>
    <t xml:space="preserve">Porta de inspeção - PI 300X200 </t>
  </si>
  <si>
    <t>Difusor 4 vias em alumínio anodizado com registro, tamanho 5, 535x535mm, com caixa pleno e filtro absoluto ISO35H</t>
  </si>
  <si>
    <t>INTERLIGAÇÕES ELÉTRICAS</t>
  </si>
  <si>
    <t>Cabo de alimentação, afumex, bitola 2,5 mm²</t>
  </si>
  <si>
    <t>Cabo de alimentação, afumex, bitola 4,0 mm²</t>
  </si>
  <si>
    <t>Eletroduto de aço galvanizado, Ø 1"</t>
  </si>
  <si>
    <t>Eletroduto em aço galvanizado, Ø 3/4"</t>
  </si>
  <si>
    <t>Corrugado reforçado preto, liso por dentro, Ø 1''</t>
  </si>
  <si>
    <t>Corrugado reforçado preto, liso por dentro 3/4''</t>
  </si>
  <si>
    <t>Conector do tipo Box reto,  Ø 1''</t>
  </si>
  <si>
    <t>Conector do tipo Box reto,  Ø 3/4''</t>
  </si>
  <si>
    <t>Caixas de passagem em alumínio do tipo condulete, com tampa, 1"</t>
  </si>
  <si>
    <t>Caixas de passagem em alumínio do tipo condulete, com tampa, Ø 3/4"</t>
  </si>
  <si>
    <t>Cabo de comunicação 2x1,0 mm² do shield</t>
  </si>
  <si>
    <t>Condensadora 100% Inverter, VRF,  com compressor tipo scroll, fluido refrigerante R410A, com ciclo reverso para aquecimento, capacidade de 36 HP, 380 V, #3, marca Daikin</t>
  </si>
  <si>
    <t>Condensadora 100% Inverter, VRF,  com compressor tipo scroll, fluido refrigerante R410A, com ciclo reverso para aquecimento, capacidade de 8 HP, 380 V, #3, marca daikin</t>
  </si>
  <si>
    <t>AHU por expansão direta, ciclo reverso, módulo ventilação, serpentina, filtragem e caixa de mistura, com quadro elétrico de força e comando, com roof para intempéries coifa para proteção de fitro e dampers de descarga, retorno e ar externo, filtragem G4+F8, capacidade 4 TR, vazão 2.776 m³/h, perda de carga disponível 45mmca, marca Airside</t>
  </si>
  <si>
    <t>Caixa de Insuflamento e Filtragem de Ar Externo - CIFAE, Vazão: 18.500 m³/h, pressão estática disponível 20 mmCA, filtragem bolsa tipo G4 e quadro elétrico de acionamento, marca Projelmec</t>
  </si>
  <si>
    <t>Caixa de Insuflamento e Filtragem de Ar Externo - CIFAE, Vazão: 5.200 m³/h, pressão estática disponível 20 mmCA, filtragem bolsa tipo G4 e quadro elétrico de acionamento, marca Projelmec</t>
  </si>
  <si>
    <t>Caixa de Insuflamento e Filtragem de Ar Externo - CIFAE, Vazão: 2.600 m³/h, pressão estática disponível 20 mmCA, filtragem bolsa tipo G4 e quadro elétrico de acionamento, marca Projelmec</t>
  </si>
  <si>
    <t>Quant.</t>
  </si>
  <si>
    <t>3.8</t>
  </si>
  <si>
    <t>3.9</t>
  </si>
  <si>
    <t>3.7</t>
  </si>
  <si>
    <t>3.10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</si>
  <si>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</si>
  <si>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</si>
  <si>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</si>
  <si>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</si>
  <si>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</si>
  <si>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</si>
  <si>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</si>
  <si>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</si>
  <si>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</si>
  <si>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</si>
  <si>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</si>
  <si>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</si>
  <si>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</si>
  <si>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</si>
  <si>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</si>
  <si>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</si>
  <si>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</si>
  <si>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</si>
  <si>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</si>
  <si>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</si>
  <si>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</si>
  <si>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</si>
  <si>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</si>
  <si>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</si>
  <si>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</si>
  <si>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</si>
  <si>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</si>
  <si>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</si>
  <si>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</si>
  <si>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</si>
  <si>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</si>
  <si>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1.1.1</t>
  </si>
  <si>
    <t>1.1.2</t>
  </si>
  <si>
    <t>1.2.1</t>
  </si>
  <si>
    <t>1.2.3</t>
  </si>
  <si>
    <t>1.3.1</t>
  </si>
  <si>
    <t>1.3.2</t>
  </si>
  <si>
    <t>1.4.1</t>
  </si>
  <si>
    <t>1.4.2</t>
  </si>
  <si>
    <t>1.4.3</t>
  </si>
  <si>
    <t>Fundação Hospitalar Getúlio Vargas</t>
  </si>
  <si>
    <t>Sapucaia do Sul</t>
  </si>
  <si>
    <t>AHU por expansão direta, ciclo reverso, módulo ventilação, serpentina, filtragem e caixa de mistura, com quadro elétrico de força e comando, com roof para intempéries, coifa para proteção de fitros e dampers de descarga, retorno e ar externo, filtragem G4+F8, capacidade 14 TR, vazão 14.100 m³/h, perda de carga disponível 25mmca, marca Airside</t>
  </si>
  <si>
    <t>VRF - Circuito - Quartos - 3º e 4º andar</t>
  </si>
  <si>
    <t>VRF - Circuito - Circulação - 3º e 4º andar</t>
  </si>
  <si>
    <t>Condensadora 100% Inverter, VRF,  com compressor tipo scroll, fluido refrigerante R410A, com ciclo reverso para aquecimento, capacidade de 22 HP, 380 V, #3, marca Daikin</t>
  </si>
  <si>
    <t>AHU por expansão direta, ciclo reverso, módulo ventilação, serpentina, filtragem e caixa de mistura, com quadro elétrico de força e comando, com roof para intempéries, coifa para proteção de fitro e dampers de descarga, retorno e ar externo, filtragem G4+F8, capacidade 18 TR, vazão 16.546 m³/h, perda de carga disponível 25mmca, marca Airside</t>
  </si>
  <si>
    <t>VRF - Circuito - Quarto de isolamento - 3º e 4º andar</t>
  </si>
  <si>
    <t>Ventilador de exaustão do tipo centrífugo simples aspiração, arranjo 4, em chapa de aço galvanizada, vazão de ar 250 m³/h, pressão estática disponível 20 mmca e quadro elétrico de acionamento, marca Projelmec</t>
  </si>
  <si>
    <t>1.4.4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</si>
</sst>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  <scheme val="minor"/>
    </font>
    <font>
      <b/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165" fontId="9" fillId="0" borderId="4" xfId="23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3" fontId="2" fillId="0" borderId="0" xfId="20" applyFont="1" applyAlignment="1" applyProtection="1">
      <alignment horizontal="center" vertical="center"/>
      <protection locked="0"/>
    </xf>
    <xf numFmtId="4" fontId="2" fillId="2" borderId="7" xfId="0" applyNumberFormat="1" applyFont="1" applyFill="1" applyBorder="1" applyAlignment="1" applyProtection="1">
      <alignment horizontal="center" vertical="center"/>
      <protection locked="0"/>
    </xf>
    <xf numFmtId="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4" fontId="2" fillId="0" borderId="9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4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Protection="1">
      <protection locked="0"/>
    </xf>
    <xf numFmtId="4" fontId="2" fillId="0" borderId="1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Protection="1"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165" fontId="9" fillId="0" borderId="5" xfId="23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166" fontId="3" fillId="3" borderId="2" xfId="21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43" fontId="3" fillId="3" borderId="2" xfId="20" applyFont="1" applyFill="1" applyBorder="1" applyAlignment="1" applyProtection="1">
      <alignment vertical="center"/>
      <protection locked="0"/>
    </xf>
    <xf numFmtId="43" fontId="4" fillId="3" borderId="2" xfId="20" applyFont="1" applyFill="1" applyBorder="1" applyAlignment="1" applyProtection="1">
      <alignment vertical="center"/>
      <protection locked="0"/>
    </xf>
    <xf numFmtId="43" fontId="4" fillId="3" borderId="12" xfId="20" applyFont="1" applyFill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3" fontId="0" fillId="0" borderId="0" xfId="0" applyNumberFormat="1" applyProtection="1">
      <protection locked="0"/>
    </xf>
    <xf numFmtId="44" fontId="0" fillId="0" borderId="0" xfId="24" applyFont="1" applyProtection="1">
      <protection locked="0"/>
    </xf>
    <xf numFmtId="44" fontId="0" fillId="0" borderId="0" xfId="0" applyNumberFormat="1" applyProtection="1"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" fontId="2" fillId="2" borderId="17" xfId="0" applyNumberFormat="1" applyFont="1" applyFill="1" applyBorder="1" applyAlignment="1" applyProtection="1">
      <alignment horizontal="center" vertical="center"/>
      <protection locked="0"/>
    </xf>
    <xf numFmtId="4" fontId="2" fillId="2" borderId="18" xfId="0" applyNumberFormat="1" applyFont="1" applyFill="1" applyBorder="1" applyAlignment="1" applyProtection="1">
      <alignment horizontal="center" vertical="center"/>
      <protection locked="0"/>
    </xf>
    <xf numFmtId="4" fontId="2" fillId="2" borderId="19" xfId="0" applyNumberFormat="1" applyFont="1" applyFill="1" applyBorder="1" applyAlignment="1" applyProtection="1">
      <alignment horizontal="center" vertical="center"/>
      <protection locked="0"/>
    </xf>
    <xf numFmtId="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  <cellStyle name="Vírgula 18" xfId="22"/>
    <cellStyle name="Normal 3" xfId="23"/>
    <cellStyle name="Moed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61">
      <selection activeCell="D90" sqref="D90"/>
    </sheetView>
  </sheetViews>
  <sheetFormatPr defaultColWidth="9.140625" defaultRowHeight="15"/>
  <cols>
    <col min="1" max="1" width="6.00390625" style="1" customWidth="1"/>
    <col min="2" max="2" width="6.28125" style="5" customWidth="1"/>
    <col min="3" max="3" width="118.140625" style="7" customWidth="1"/>
    <col min="4" max="4" width="6.140625" style="10" customWidth="1"/>
    <col min="5" max="5" width="8.28125" style="4" customWidth="1"/>
    <col min="6" max="6" width="15.8515625" style="4" bestFit="1" customWidth="1"/>
    <col min="7" max="7" width="13.28125" style="4" customWidth="1"/>
    <col min="8" max="8" width="13.57421875" style="4" customWidth="1"/>
    <col min="9" max="9" width="13.140625" style="4" customWidth="1"/>
    <col min="10" max="10" width="12.421875" style="4" bestFit="1" customWidth="1"/>
    <col min="11" max="11" width="20.28125" style="5" customWidth="1"/>
    <col min="12" max="239" width="9.140625" style="5" customWidth="1"/>
    <col min="240" max="240" width="6.00390625" style="5" customWidth="1"/>
    <col min="241" max="241" width="6.28125" style="5" customWidth="1"/>
    <col min="242" max="242" width="118.140625" style="5" customWidth="1"/>
    <col min="243" max="243" width="6.140625" style="5" customWidth="1"/>
    <col min="244" max="244" width="8.28125" style="5" customWidth="1"/>
    <col min="245" max="245" width="11.8515625" style="5" bestFit="1" customWidth="1"/>
    <col min="246" max="246" width="11.28125" style="5" bestFit="1" customWidth="1"/>
    <col min="247" max="247" width="9.140625" style="5" customWidth="1"/>
    <col min="248" max="248" width="17.28125" style="5" customWidth="1"/>
    <col min="249" max="249" width="21.421875" style="5" customWidth="1"/>
    <col min="250" max="250" width="21.140625" style="5" customWidth="1"/>
    <col min="251" max="251" width="15.7109375" style="5" customWidth="1"/>
    <col min="252" max="252" width="61.28125" style="5" customWidth="1"/>
    <col min="253" max="253" width="9.140625" style="5" customWidth="1"/>
    <col min="254" max="254" width="28.7109375" style="5" customWidth="1"/>
    <col min="255" max="255" width="20.28125" style="5" customWidth="1"/>
    <col min="256" max="256" width="16.140625" style="5" customWidth="1"/>
    <col min="257" max="257" width="21.8515625" style="5" customWidth="1"/>
    <col min="258" max="258" width="20.7109375" style="5" customWidth="1"/>
    <col min="259" max="495" width="9.140625" style="5" customWidth="1"/>
    <col min="496" max="496" width="6.00390625" style="5" customWidth="1"/>
    <col min="497" max="497" width="6.28125" style="5" customWidth="1"/>
    <col min="498" max="498" width="118.140625" style="5" customWidth="1"/>
    <col min="499" max="499" width="6.140625" style="5" customWidth="1"/>
    <col min="500" max="500" width="8.28125" style="5" customWidth="1"/>
    <col min="501" max="501" width="11.8515625" style="5" bestFit="1" customWidth="1"/>
    <col min="502" max="502" width="11.28125" style="5" bestFit="1" customWidth="1"/>
    <col min="503" max="503" width="9.140625" style="5" customWidth="1"/>
    <col min="504" max="504" width="17.28125" style="5" customWidth="1"/>
    <col min="505" max="505" width="21.421875" style="5" customWidth="1"/>
    <col min="506" max="506" width="21.140625" style="5" customWidth="1"/>
    <col min="507" max="507" width="15.7109375" style="5" customWidth="1"/>
    <col min="508" max="508" width="61.28125" style="5" customWidth="1"/>
    <col min="509" max="509" width="9.140625" style="5" customWidth="1"/>
    <col min="510" max="510" width="28.7109375" style="5" customWidth="1"/>
    <col min="511" max="511" width="20.28125" style="5" customWidth="1"/>
    <col min="512" max="512" width="16.140625" style="5" customWidth="1"/>
    <col min="513" max="513" width="21.8515625" style="5" customWidth="1"/>
    <col min="514" max="514" width="20.7109375" style="5" customWidth="1"/>
    <col min="515" max="751" width="9.140625" style="5" customWidth="1"/>
    <col min="752" max="752" width="6.00390625" style="5" customWidth="1"/>
    <col min="753" max="753" width="6.28125" style="5" customWidth="1"/>
    <col min="754" max="754" width="118.140625" style="5" customWidth="1"/>
    <col min="755" max="755" width="6.140625" style="5" customWidth="1"/>
    <col min="756" max="756" width="8.28125" style="5" customWidth="1"/>
    <col min="757" max="757" width="11.8515625" style="5" bestFit="1" customWidth="1"/>
    <col min="758" max="758" width="11.28125" style="5" bestFit="1" customWidth="1"/>
    <col min="759" max="759" width="9.140625" style="5" customWidth="1"/>
    <col min="760" max="760" width="17.28125" style="5" customWidth="1"/>
    <col min="761" max="761" width="21.421875" style="5" customWidth="1"/>
    <col min="762" max="762" width="21.140625" style="5" customWidth="1"/>
    <col min="763" max="763" width="15.7109375" style="5" customWidth="1"/>
    <col min="764" max="764" width="61.28125" style="5" customWidth="1"/>
    <col min="765" max="765" width="9.140625" style="5" customWidth="1"/>
    <col min="766" max="766" width="28.7109375" style="5" customWidth="1"/>
    <col min="767" max="767" width="20.28125" style="5" customWidth="1"/>
    <col min="768" max="768" width="16.140625" style="5" customWidth="1"/>
    <col min="769" max="769" width="21.8515625" style="5" customWidth="1"/>
    <col min="770" max="770" width="20.7109375" style="5" customWidth="1"/>
    <col min="771" max="1007" width="9.140625" style="5" customWidth="1"/>
    <col min="1008" max="1008" width="6.00390625" style="5" customWidth="1"/>
    <col min="1009" max="1009" width="6.28125" style="5" customWidth="1"/>
    <col min="1010" max="1010" width="118.140625" style="5" customWidth="1"/>
    <col min="1011" max="1011" width="6.140625" style="5" customWidth="1"/>
    <col min="1012" max="1012" width="8.28125" style="5" customWidth="1"/>
    <col min="1013" max="1013" width="11.8515625" style="5" bestFit="1" customWidth="1"/>
    <col min="1014" max="1014" width="11.28125" style="5" bestFit="1" customWidth="1"/>
    <col min="1015" max="1015" width="9.140625" style="5" customWidth="1"/>
    <col min="1016" max="1016" width="17.28125" style="5" customWidth="1"/>
    <col min="1017" max="1017" width="21.421875" style="5" customWidth="1"/>
    <col min="1018" max="1018" width="21.140625" style="5" customWidth="1"/>
    <col min="1019" max="1019" width="15.7109375" style="5" customWidth="1"/>
    <col min="1020" max="1020" width="61.28125" style="5" customWidth="1"/>
    <col min="1021" max="1021" width="9.140625" style="5" customWidth="1"/>
    <col min="1022" max="1022" width="28.7109375" style="5" customWidth="1"/>
    <col min="1023" max="1023" width="20.28125" style="5" customWidth="1"/>
    <col min="1024" max="1024" width="16.140625" style="5" customWidth="1"/>
    <col min="1025" max="1025" width="21.8515625" style="5" customWidth="1"/>
    <col min="1026" max="1026" width="20.7109375" style="5" customWidth="1"/>
    <col min="1027" max="1263" width="9.140625" style="5" customWidth="1"/>
    <col min="1264" max="1264" width="6.00390625" style="5" customWidth="1"/>
    <col min="1265" max="1265" width="6.28125" style="5" customWidth="1"/>
    <col min="1266" max="1266" width="118.140625" style="5" customWidth="1"/>
    <col min="1267" max="1267" width="6.140625" style="5" customWidth="1"/>
    <col min="1268" max="1268" width="8.28125" style="5" customWidth="1"/>
    <col min="1269" max="1269" width="11.8515625" style="5" bestFit="1" customWidth="1"/>
    <col min="1270" max="1270" width="11.28125" style="5" bestFit="1" customWidth="1"/>
    <col min="1271" max="1271" width="9.140625" style="5" customWidth="1"/>
    <col min="1272" max="1272" width="17.28125" style="5" customWidth="1"/>
    <col min="1273" max="1273" width="21.421875" style="5" customWidth="1"/>
    <col min="1274" max="1274" width="21.140625" style="5" customWidth="1"/>
    <col min="1275" max="1275" width="15.7109375" style="5" customWidth="1"/>
    <col min="1276" max="1276" width="61.28125" style="5" customWidth="1"/>
    <col min="1277" max="1277" width="9.140625" style="5" customWidth="1"/>
    <col min="1278" max="1278" width="28.7109375" style="5" customWidth="1"/>
    <col min="1279" max="1279" width="20.28125" style="5" customWidth="1"/>
    <col min="1280" max="1280" width="16.140625" style="5" customWidth="1"/>
    <col min="1281" max="1281" width="21.8515625" style="5" customWidth="1"/>
    <col min="1282" max="1282" width="20.7109375" style="5" customWidth="1"/>
    <col min="1283" max="1519" width="9.140625" style="5" customWidth="1"/>
    <col min="1520" max="1520" width="6.00390625" style="5" customWidth="1"/>
    <col min="1521" max="1521" width="6.28125" style="5" customWidth="1"/>
    <col min="1522" max="1522" width="118.140625" style="5" customWidth="1"/>
    <col min="1523" max="1523" width="6.140625" style="5" customWidth="1"/>
    <col min="1524" max="1524" width="8.28125" style="5" customWidth="1"/>
    <col min="1525" max="1525" width="11.8515625" style="5" bestFit="1" customWidth="1"/>
    <col min="1526" max="1526" width="11.28125" style="5" bestFit="1" customWidth="1"/>
    <col min="1527" max="1527" width="9.140625" style="5" customWidth="1"/>
    <col min="1528" max="1528" width="17.28125" style="5" customWidth="1"/>
    <col min="1529" max="1529" width="21.421875" style="5" customWidth="1"/>
    <col min="1530" max="1530" width="21.140625" style="5" customWidth="1"/>
    <col min="1531" max="1531" width="15.7109375" style="5" customWidth="1"/>
    <col min="1532" max="1532" width="61.28125" style="5" customWidth="1"/>
    <col min="1533" max="1533" width="9.140625" style="5" customWidth="1"/>
    <col min="1534" max="1534" width="28.7109375" style="5" customWidth="1"/>
    <col min="1535" max="1535" width="20.28125" style="5" customWidth="1"/>
    <col min="1536" max="1536" width="16.140625" style="5" customWidth="1"/>
    <col min="1537" max="1537" width="21.8515625" style="5" customWidth="1"/>
    <col min="1538" max="1538" width="20.7109375" style="5" customWidth="1"/>
    <col min="1539" max="1775" width="9.140625" style="5" customWidth="1"/>
    <col min="1776" max="1776" width="6.00390625" style="5" customWidth="1"/>
    <col min="1777" max="1777" width="6.28125" style="5" customWidth="1"/>
    <col min="1778" max="1778" width="118.140625" style="5" customWidth="1"/>
    <col min="1779" max="1779" width="6.140625" style="5" customWidth="1"/>
    <col min="1780" max="1780" width="8.28125" style="5" customWidth="1"/>
    <col min="1781" max="1781" width="11.8515625" style="5" bestFit="1" customWidth="1"/>
    <col min="1782" max="1782" width="11.28125" style="5" bestFit="1" customWidth="1"/>
    <col min="1783" max="1783" width="9.140625" style="5" customWidth="1"/>
    <col min="1784" max="1784" width="17.28125" style="5" customWidth="1"/>
    <col min="1785" max="1785" width="21.421875" style="5" customWidth="1"/>
    <col min="1786" max="1786" width="21.140625" style="5" customWidth="1"/>
    <col min="1787" max="1787" width="15.7109375" style="5" customWidth="1"/>
    <col min="1788" max="1788" width="61.28125" style="5" customWidth="1"/>
    <col min="1789" max="1789" width="9.140625" style="5" customWidth="1"/>
    <col min="1790" max="1790" width="28.7109375" style="5" customWidth="1"/>
    <col min="1791" max="1791" width="20.28125" style="5" customWidth="1"/>
    <col min="1792" max="1792" width="16.140625" style="5" customWidth="1"/>
    <col min="1793" max="1793" width="21.8515625" style="5" customWidth="1"/>
    <col min="1794" max="1794" width="20.7109375" style="5" customWidth="1"/>
    <col min="1795" max="2031" width="9.140625" style="5" customWidth="1"/>
    <col min="2032" max="2032" width="6.00390625" style="5" customWidth="1"/>
    <col min="2033" max="2033" width="6.28125" style="5" customWidth="1"/>
    <col min="2034" max="2034" width="118.140625" style="5" customWidth="1"/>
    <col min="2035" max="2035" width="6.140625" style="5" customWidth="1"/>
    <col min="2036" max="2036" width="8.28125" style="5" customWidth="1"/>
    <col min="2037" max="2037" width="11.8515625" style="5" bestFit="1" customWidth="1"/>
    <col min="2038" max="2038" width="11.28125" style="5" bestFit="1" customWidth="1"/>
    <col min="2039" max="2039" width="9.140625" style="5" customWidth="1"/>
    <col min="2040" max="2040" width="17.28125" style="5" customWidth="1"/>
    <col min="2041" max="2041" width="21.421875" style="5" customWidth="1"/>
    <col min="2042" max="2042" width="21.140625" style="5" customWidth="1"/>
    <col min="2043" max="2043" width="15.7109375" style="5" customWidth="1"/>
    <col min="2044" max="2044" width="61.28125" style="5" customWidth="1"/>
    <col min="2045" max="2045" width="9.140625" style="5" customWidth="1"/>
    <col min="2046" max="2046" width="28.7109375" style="5" customWidth="1"/>
    <col min="2047" max="2047" width="20.28125" style="5" customWidth="1"/>
    <col min="2048" max="2048" width="16.140625" style="5" customWidth="1"/>
    <col min="2049" max="2049" width="21.8515625" style="5" customWidth="1"/>
    <col min="2050" max="2050" width="20.7109375" style="5" customWidth="1"/>
    <col min="2051" max="2287" width="9.140625" style="5" customWidth="1"/>
    <col min="2288" max="2288" width="6.00390625" style="5" customWidth="1"/>
    <col min="2289" max="2289" width="6.28125" style="5" customWidth="1"/>
    <col min="2290" max="2290" width="118.140625" style="5" customWidth="1"/>
    <col min="2291" max="2291" width="6.140625" style="5" customWidth="1"/>
    <col min="2292" max="2292" width="8.28125" style="5" customWidth="1"/>
    <col min="2293" max="2293" width="11.8515625" style="5" bestFit="1" customWidth="1"/>
    <col min="2294" max="2294" width="11.28125" style="5" bestFit="1" customWidth="1"/>
    <col min="2295" max="2295" width="9.140625" style="5" customWidth="1"/>
    <col min="2296" max="2296" width="17.28125" style="5" customWidth="1"/>
    <col min="2297" max="2297" width="21.421875" style="5" customWidth="1"/>
    <col min="2298" max="2298" width="21.140625" style="5" customWidth="1"/>
    <col min="2299" max="2299" width="15.7109375" style="5" customWidth="1"/>
    <col min="2300" max="2300" width="61.28125" style="5" customWidth="1"/>
    <col min="2301" max="2301" width="9.140625" style="5" customWidth="1"/>
    <col min="2302" max="2302" width="28.7109375" style="5" customWidth="1"/>
    <col min="2303" max="2303" width="20.28125" style="5" customWidth="1"/>
    <col min="2304" max="2304" width="16.140625" style="5" customWidth="1"/>
    <col min="2305" max="2305" width="21.8515625" style="5" customWidth="1"/>
    <col min="2306" max="2306" width="20.7109375" style="5" customWidth="1"/>
    <col min="2307" max="2543" width="9.140625" style="5" customWidth="1"/>
    <col min="2544" max="2544" width="6.00390625" style="5" customWidth="1"/>
    <col min="2545" max="2545" width="6.28125" style="5" customWidth="1"/>
    <col min="2546" max="2546" width="118.140625" style="5" customWidth="1"/>
    <col min="2547" max="2547" width="6.140625" style="5" customWidth="1"/>
    <col min="2548" max="2548" width="8.28125" style="5" customWidth="1"/>
    <col min="2549" max="2549" width="11.8515625" style="5" bestFit="1" customWidth="1"/>
    <col min="2550" max="2550" width="11.28125" style="5" bestFit="1" customWidth="1"/>
    <col min="2551" max="2551" width="9.140625" style="5" customWidth="1"/>
    <col min="2552" max="2552" width="17.28125" style="5" customWidth="1"/>
    <col min="2553" max="2553" width="21.421875" style="5" customWidth="1"/>
    <col min="2554" max="2554" width="21.140625" style="5" customWidth="1"/>
    <col min="2555" max="2555" width="15.7109375" style="5" customWidth="1"/>
    <col min="2556" max="2556" width="61.28125" style="5" customWidth="1"/>
    <col min="2557" max="2557" width="9.140625" style="5" customWidth="1"/>
    <col min="2558" max="2558" width="28.7109375" style="5" customWidth="1"/>
    <col min="2559" max="2559" width="20.28125" style="5" customWidth="1"/>
    <col min="2560" max="2560" width="16.140625" style="5" customWidth="1"/>
    <col min="2561" max="2561" width="21.8515625" style="5" customWidth="1"/>
    <col min="2562" max="2562" width="20.7109375" style="5" customWidth="1"/>
    <col min="2563" max="2799" width="9.140625" style="5" customWidth="1"/>
    <col min="2800" max="2800" width="6.00390625" style="5" customWidth="1"/>
    <col min="2801" max="2801" width="6.28125" style="5" customWidth="1"/>
    <col min="2802" max="2802" width="118.140625" style="5" customWidth="1"/>
    <col min="2803" max="2803" width="6.140625" style="5" customWidth="1"/>
    <col min="2804" max="2804" width="8.28125" style="5" customWidth="1"/>
    <col min="2805" max="2805" width="11.8515625" style="5" bestFit="1" customWidth="1"/>
    <col min="2806" max="2806" width="11.28125" style="5" bestFit="1" customWidth="1"/>
    <col min="2807" max="2807" width="9.140625" style="5" customWidth="1"/>
    <col min="2808" max="2808" width="17.28125" style="5" customWidth="1"/>
    <col min="2809" max="2809" width="21.421875" style="5" customWidth="1"/>
    <col min="2810" max="2810" width="21.140625" style="5" customWidth="1"/>
    <col min="2811" max="2811" width="15.7109375" style="5" customWidth="1"/>
    <col min="2812" max="2812" width="61.28125" style="5" customWidth="1"/>
    <col min="2813" max="2813" width="9.140625" style="5" customWidth="1"/>
    <col min="2814" max="2814" width="28.7109375" style="5" customWidth="1"/>
    <col min="2815" max="2815" width="20.28125" style="5" customWidth="1"/>
    <col min="2816" max="2816" width="16.140625" style="5" customWidth="1"/>
    <col min="2817" max="2817" width="21.8515625" style="5" customWidth="1"/>
    <col min="2818" max="2818" width="20.7109375" style="5" customWidth="1"/>
    <col min="2819" max="3055" width="9.140625" style="5" customWidth="1"/>
    <col min="3056" max="3056" width="6.00390625" style="5" customWidth="1"/>
    <col min="3057" max="3057" width="6.28125" style="5" customWidth="1"/>
    <col min="3058" max="3058" width="118.140625" style="5" customWidth="1"/>
    <col min="3059" max="3059" width="6.140625" style="5" customWidth="1"/>
    <col min="3060" max="3060" width="8.28125" style="5" customWidth="1"/>
    <col min="3061" max="3061" width="11.8515625" style="5" bestFit="1" customWidth="1"/>
    <col min="3062" max="3062" width="11.28125" style="5" bestFit="1" customWidth="1"/>
    <col min="3063" max="3063" width="9.140625" style="5" customWidth="1"/>
    <col min="3064" max="3064" width="17.28125" style="5" customWidth="1"/>
    <col min="3065" max="3065" width="21.421875" style="5" customWidth="1"/>
    <col min="3066" max="3066" width="21.140625" style="5" customWidth="1"/>
    <col min="3067" max="3067" width="15.7109375" style="5" customWidth="1"/>
    <col min="3068" max="3068" width="61.28125" style="5" customWidth="1"/>
    <col min="3069" max="3069" width="9.140625" style="5" customWidth="1"/>
    <col min="3070" max="3070" width="28.7109375" style="5" customWidth="1"/>
    <col min="3071" max="3071" width="20.28125" style="5" customWidth="1"/>
    <col min="3072" max="3072" width="16.140625" style="5" customWidth="1"/>
    <col min="3073" max="3073" width="21.8515625" style="5" customWidth="1"/>
    <col min="3074" max="3074" width="20.7109375" style="5" customWidth="1"/>
    <col min="3075" max="3311" width="9.140625" style="5" customWidth="1"/>
    <col min="3312" max="3312" width="6.00390625" style="5" customWidth="1"/>
    <col min="3313" max="3313" width="6.28125" style="5" customWidth="1"/>
    <col min="3314" max="3314" width="118.140625" style="5" customWidth="1"/>
    <col min="3315" max="3315" width="6.140625" style="5" customWidth="1"/>
    <col min="3316" max="3316" width="8.28125" style="5" customWidth="1"/>
    <col min="3317" max="3317" width="11.8515625" style="5" bestFit="1" customWidth="1"/>
    <col min="3318" max="3318" width="11.28125" style="5" bestFit="1" customWidth="1"/>
    <col min="3319" max="3319" width="9.140625" style="5" customWidth="1"/>
    <col min="3320" max="3320" width="17.28125" style="5" customWidth="1"/>
    <col min="3321" max="3321" width="21.421875" style="5" customWidth="1"/>
    <col min="3322" max="3322" width="21.140625" style="5" customWidth="1"/>
    <col min="3323" max="3323" width="15.7109375" style="5" customWidth="1"/>
    <col min="3324" max="3324" width="61.28125" style="5" customWidth="1"/>
    <col min="3325" max="3325" width="9.140625" style="5" customWidth="1"/>
    <col min="3326" max="3326" width="28.7109375" style="5" customWidth="1"/>
    <col min="3327" max="3327" width="20.28125" style="5" customWidth="1"/>
    <col min="3328" max="3328" width="16.140625" style="5" customWidth="1"/>
    <col min="3329" max="3329" width="21.8515625" style="5" customWidth="1"/>
    <col min="3330" max="3330" width="20.7109375" style="5" customWidth="1"/>
    <col min="3331" max="3567" width="9.140625" style="5" customWidth="1"/>
    <col min="3568" max="3568" width="6.00390625" style="5" customWidth="1"/>
    <col min="3569" max="3569" width="6.28125" style="5" customWidth="1"/>
    <col min="3570" max="3570" width="118.140625" style="5" customWidth="1"/>
    <col min="3571" max="3571" width="6.140625" style="5" customWidth="1"/>
    <col min="3572" max="3572" width="8.28125" style="5" customWidth="1"/>
    <col min="3573" max="3573" width="11.8515625" style="5" bestFit="1" customWidth="1"/>
    <col min="3574" max="3574" width="11.28125" style="5" bestFit="1" customWidth="1"/>
    <col min="3575" max="3575" width="9.140625" style="5" customWidth="1"/>
    <col min="3576" max="3576" width="17.28125" style="5" customWidth="1"/>
    <col min="3577" max="3577" width="21.421875" style="5" customWidth="1"/>
    <col min="3578" max="3578" width="21.140625" style="5" customWidth="1"/>
    <col min="3579" max="3579" width="15.7109375" style="5" customWidth="1"/>
    <col min="3580" max="3580" width="61.28125" style="5" customWidth="1"/>
    <col min="3581" max="3581" width="9.140625" style="5" customWidth="1"/>
    <col min="3582" max="3582" width="28.7109375" style="5" customWidth="1"/>
    <col min="3583" max="3583" width="20.28125" style="5" customWidth="1"/>
    <col min="3584" max="3584" width="16.140625" style="5" customWidth="1"/>
    <col min="3585" max="3585" width="21.8515625" style="5" customWidth="1"/>
    <col min="3586" max="3586" width="20.7109375" style="5" customWidth="1"/>
    <col min="3587" max="3823" width="9.140625" style="5" customWidth="1"/>
    <col min="3824" max="3824" width="6.00390625" style="5" customWidth="1"/>
    <col min="3825" max="3825" width="6.28125" style="5" customWidth="1"/>
    <col min="3826" max="3826" width="118.140625" style="5" customWidth="1"/>
    <col min="3827" max="3827" width="6.140625" style="5" customWidth="1"/>
    <col min="3828" max="3828" width="8.28125" style="5" customWidth="1"/>
    <col min="3829" max="3829" width="11.8515625" style="5" bestFit="1" customWidth="1"/>
    <col min="3830" max="3830" width="11.28125" style="5" bestFit="1" customWidth="1"/>
    <col min="3831" max="3831" width="9.140625" style="5" customWidth="1"/>
    <col min="3832" max="3832" width="17.28125" style="5" customWidth="1"/>
    <col min="3833" max="3833" width="21.421875" style="5" customWidth="1"/>
    <col min="3834" max="3834" width="21.140625" style="5" customWidth="1"/>
    <col min="3835" max="3835" width="15.7109375" style="5" customWidth="1"/>
    <col min="3836" max="3836" width="61.28125" style="5" customWidth="1"/>
    <col min="3837" max="3837" width="9.140625" style="5" customWidth="1"/>
    <col min="3838" max="3838" width="28.7109375" style="5" customWidth="1"/>
    <col min="3839" max="3839" width="20.28125" style="5" customWidth="1"/>
    <col min="3840" max="3840" width="16.140625" style="5" customWidth="1"/>
    <col min="3841" max="3841" width="21.8515625" style="5" customWidth="1"/>
    <col min="3842" max="3842" width="20.7109375" style="5" customWidth="1"/>
    <col min="3843" max="4079" width="9.140625" style="5" customWidth="1"/>
    <col min="4080" max="4080" width="6.00390625" style="5" customWidth="1"/>
    <col min="4081" max="4081" width="6.28125" style="5" customWidth="1"/>
    <col min="4082" max="4082" width="118.140625" style="5" customWidth="1"/>
    <col min="4083" max="4083" width="6.140625" style="5" customWidth="1"/>
    <col min="4084" max="4084" width="8.28125" style="5" customWidth="1"/>
    <col min="4085" max="4085" width="11.8515625" style="5" bestFit="1" customWidth="1"/>
    <col min="4086" max="4086" width="11.28125" style="5" bestFit="1" customWidth="1"/>
    <col min="4087" max="4087" width="9.140625" style="5" customWidth="1"/>
    <col min="4088" max="4088" width="17.28125" style="5" customWidth="1"/>
    <col min="4089" max="4089" width="21.421875" style="5" customWidth="1"/>
    <col min="4090" max="4090" width="21.140625" style="5" customWidth="1"/>
    <col min="4091" max="4091" width="15.7109375" style="5" customWidth="1"/>
    <col min="4092" max="4092" width="61.28125" style="5" customWidth="1"/>
    <col min="4093" max="4093" width="9.140625" style="5" customWidth="1"/>
    <col min="4094" max="4094" width="28.7109375" style="5" customWidth="1"/>
    <col min="4095" max="4095" width="20.28125" style="5" customWidth="1"/>
    <col min="4096" max="4096" width="16.140625" style="5" customWidth="1"/>
    <col min="4097" max="4097" width="21.8515625" style="5" customWidth="1"/>
    <col min="4098" max="4098" width="20.7109375" style="5" customWidth="1"/>
    <col min="4099" max="4335" width="9.140625" style="5" customWidth="1"/>
    <col min="4336" max="4336" width="6.00390625" style="5" customWidth="1"/>
    <col min="4337" max="4337" width="6.28125" style="5" customWidth="1"/>
    <col min="4338" max="4338" width="118.140625" style="5" customWidth="1"/>
    <col min="4339" max="4339" width="6.140625" style="5" customWidth="1"/>
    <col min="4340" max="4340" width="8.28125" style="5" customWidth="1"/>
    <col min="4341" max="4341" width="11.8515625" style="5" bestFit="1" customWidth="1"/>
    <col min="4342" max="4342" width="11.28125" style="5" bestFit="1" customWidth="1"/>
    <col min="4343" max="4343" width="9.140625" style="5" customWidth="1"/>
    <col min="4344" max="4344" width="17.28125" style="5" customWidth="1"/>
    <col min="4345" max="4345" width="21.421875" style="5" customWidth="1"/>
    <col min="4346" max="4346" width="21.140625" style="5" customWidth="1"/>
    <col min="4347" max="4347" width="15.7109375" style="5" customWidth="1"/>
    <col min="4348" max="4348" width="61.28125" style="5" customWidth="1"/>
    <col min="4349" max="4349" width="9.140625" style="5" customWidth="1"/>
    <col min="4350" max="4350" width="28.7109375" style="5" customWidth="1"/>
    <col min="4351" max="4351" width="20.28125" style="5" customWidth="1"/>
    <col min="4352" max="4352" width="16.140625" style="5" customWidth="1"/>
    <col min="4353" max="4353" width="21.8515625" style="5" customWidth="1"/>
    <col min="4354" max="4354" width="20.7109375" style="5" customWidth="1"/>
    <col min="4355" max="4591" width="9.140625" style="5" customWidth="1"/>
    <col min="4592" max="4592" width="6.00390625" style="5" customWidth="1"/>
    <col min="4593" max="4593" width="6.28125" style="5" customWidth="1"/>
    <col min="4594" max="4594" width="118.140625" style="5" customWidth="1"/>
    <col min="4595" max="4595" width="6.140625" style="5" customWidth="1"/>
    <col min="4596" max="4596" width="8.28125" style="5" customWidth="1"/>
    <col min="4597" max="4597" width="11.8515625" style="5" bestFit="1" customWidth="1"/>
    <col min="4598" max="4598" width="11.28125" style="5" bestFit="1" customWidth="1"/>
    <col min="4599" max="4599" width="9.140625" style="5" customWidth="1"/>
    <col min="4600" max="4600" width="17.28125" style="5" customWidth="1"/>
    <col min="4601" max="4601" width="21.421875" style="5" customWidth="1"/>
    <col min="4602" max="4602" width="21.140625" style="5" customWidth="1"/>
    <col min="4603" max="4603" width="15.7109375" style="5" customWidth="1"/>
    <col min="4604" max="4604" width="61.28125" style="5" customWidth="1"/>
    <col min="4605" max="4605" width="9.140625" style="5" customWidth="1"/>
    <col min="4606" max="4606" width="28.7109375" style="5" customWidth="1"/>
    <col min="4607" max="4607" width="20.28125" style="5" customWidth="1"/>
    <col min="4608" max="4608" width="16.140625" style="5" customWidth="1"/>
    <col min="4609" max="4609" width="21.8515625" style="5" customWidth="1"/>
    <col min="4610" max="4610" width="20.7109375" style="5" customWidth="1"/>
    <col min="4611" max="4847" width="9.140625" style="5" customWidth="1"/>
    <col min="4848" max="4848" width="6.00390625" style="5" customWidth="1"/>
    <col min="4849" max="4849" width="6.28125" style="5" customWidth="1"/>
    <col min="4850" max="4850" width="118.140625" style="5" customWidth="1"/>
    <col min="4851" max="4851" width="6.140625" style="5" customWidth="1"/>
    <col min="4852" max="4852" width="8.28125" style="5" customWidth="1"/>
    <col min="4853" max="4853" width="11.8515625" style="5" bestFit="1" customWidth="1"/>
    <col min="4854" max="4854" width="11.28125" style="5" bestFit="1" customWidth="1"/>
    <col min="4855" max="4855" width="9.140625" style="5" customWidth="1"/>
    <col min="4856" max="4856" width="17.28125" style="5" customWidth="1"/>
    <col min="4857" max="4857" width="21.421875" style="5" customWidth="1"/>
    <col min="4858" max="4858" width="21.140625" style="5" customWidth="1"/>
    <col min="4859" max="4859" width="15.7109375" style="5" customWidth="1"/>
    <col min="4860" max="4860" width="61.28125" style="5" customWidth="1"/>
    <col min="4861" max="4861" width="9.140625" style="5" customWidth="1"/>
    <col min="4862" max="4862" width="28.7109375" style="5" customWidth="1"/>
    <col min="4863" max="4863" width="20.28125" style="5" customWidth="1"/>
    <col min="4864" max="4864" width="16.140625" style="5" customWidth="1"/>
    <col min="4865" max="4865" width="21.8515625" style="5" customWidth="1"/>
    <col min="4866" max="4866" width="20.7109375" style="5" customWidth="1"/>
    <col min="4867" max="5103" width="9.140625" style="5" customWidth="1"/>
    <col min="5104" max="5104" width="6.00390625" style="5" customWidth="1"/>
    <col min="5105" max="5105" width="6.28125" style="5" customWidth="1"/>
    <col min="5106" max="5106" width="118.140625" style="5" customWidth="1"/>
    <col min="5107" max="5107" width="6.140625" style="5" customWidth="1"/>
    <col min="5108" max="5108" width="8.28125" style="5" customWidth="1"/>
    <col min="5109" max="5109" width="11.8515625" style="5" bestFit="1" customWidth="1"/>
    <col min="5110" max="5110" width="11.28125" style="5" bestFit="1" customWidth="1"/>
    <col min="5111" max="5111" width="9.140625" style="5" customWidth="1"/>
    <col min="5112" max="5112" width="17.28125" style="5" customWidth="1"/>
    <col min="5113" max="5113" width="21.421875" style="5" customWidth="1"/>
    <col min="5114" max="5114" width="21.140625" style="5" customWidth="1"/>
    <col min="5115" max="5115" width="15.7109375" style="5" customWidth="1"/>
    <col min="5116" max="5116" width="61.28125" style="5" customWidth="1"/>
    <col min="5117" max="5117" width="9.140625" style="5" customWidth="1"/>
    <col min="5118" max="5118" width="28.7109375" style="5" customWidth="1"/>
    <col min="5119" max="5119" width="20.28125" style="5" customWidth="1"/>
    <col min="5120" max="5120" width="16.140625" style="5" customWidth="1"/>
    <col min="5121" max="5121" width="21.8515625" style="5" customWidth="1"/>
    <col min="5122" max="5122" width="20.7109375" style="5" customWidth="1"/>
    <col min="5123" max="5359" width="9.140625" style="5" customWidth="1"/>
    <col min="5360" max="5360" width="6.00390625" style="5" customWidth="1"/>
    <col min="5361" max="5361" width="6.28125" style="5" customWidth="1"/>
    <col min="5362" max="5362" width="118.140625" style="5" customWidth="1"/>
    <col min="5363" max="5363" width="6.140625" style="5" customWidth="1"/>
    <col min="5364" max="5364" width="8.28125" style="5" customWidth="1"/>
    <col min="5365" max="5365" width="11.8515625" style="5" bestFit="1" customWidth="1"/>
    <col min="5366" max="5366" width="11.28125" style="5" bestFit="1" customWidth="1"/>
    <col min="5367" max="5367" width="9.140625" style="5" customWidth="1"/>
    <col min="5368" max="5368" width="17.28125" style="5" customWidth="1"/>
    <col min="5369" max="5369" width="21.421875" style="5" customWidth="1"/>
    <col min="5370" max="5370" width="21.140625" style="5" customWidth="1"/>
    <col min="5371" max="5371" width="15.7109375" style="5" customWidth="1"/>
    <col min="5372" max="5372" width="61.28125" style="5" customWidth="1"/>
    <col min="5373" max="5373" width="9.140625" style="5" customWidth="1"/>
    <col min="5374" max="5374" width="28.7109375" style="5" customWidth="1"/>
    <col min="5375" max="5375" width="20.28125" style="5" customWidth="1"/>
    <col min="5376" max="5376" width="16.140625" style="5" customWidth="1"/>
    <col min="5377" max="5377" width="21.8515625" style="5" customWidth="1"/>
    <col min="5378" max="5378" width="20.7109375" style="5" customWidth="1"/>
    <col min="5379" max="5615" width="9.140625" style="5" customWidth="1"/>
    <col min="5616" max="5616" width="6.00390625" style="5" customWidth="1"/>
    <col min="5617" max="5617" width="6.28125" style="5" customWidth="1"/>
    <col min="5618" max="5618" width="118.140625" style="5" customWidth="1"/>
    <col min="5619" max="5619" width="6.140625" style="5" customWidth="1"/>
    <col min="5620" max="5620" width="8.28125" style="5" customWidth="1"/>
    <col min="5621" max="5621" width="11.8515625" style="5" bestFit="1" customWidth="1"/>
    <col min="5622" max="5622" width="11.28125" style="5" bestFit="1" customWidth="1"/>
    <col min="5623" max="5623" width="9.140625" style="5" customWidth="1"/>
    <col min="5624" max="5624" width="17.28125" style="5" customWidth="1"/>
    <col min="5625" max="5625" width="21.421875" style="5" customWidth="1"/>
    <col min="5626" max="5626" width="21.140625" style="5" customWidth="1"/>
    <col min="5627" max="5627" width="15.7109375" style="5" customWidth="1"/>
    <col min="5628" max="5628" width="61.28125" style="5" customWidth="1"/>
    <col min="5629" max="5629" width="9.140625" style="5" customWidth="1"/>
    <col min="5630" max="5630" width="28.7109375" style="5" customWidth="1"/>
    <col min="5631" max="5631" width="20.28125" style="5" customWidth="1"/>
    <col min="5632" max="5632" width="16.140625" style="5" customWidth="1"/>
    <col min="5633" max="5633" width="21.8515625" style="5" customWidth="1"/>
    <col min="5634" max="5634" width="20.7109375" style="5" customWidth="1"/>
    <col min="5635" max="5871" width="9.140625" style="5" customWidth="1"/>
    <col min="5872" max="5872" width="6.00390625" style="5" customWidth="1"/>
    <col min="5873" max="5873" width="6.28125" style="5" customWidth="1"/>
    <col min="5874" max="5874" width="118.140625" style="5" customWidth="1"/>
    <col min="5875" max="5875" width="6.140625" style="5" customWidth="1"/>
    <col min="5876" max="5876" width="8.28125" style="5" customWidth="1"/>
    <col min="5877" max="5877" width="11.8515625" style="5" bestFit="1" customWidth="1"/>
    <col min="5878" max="5878" width="11.28125" style="5" bestFit="1" customWidth="1"/>
    <col min="5879" max="5879" width="9.140625" style="5" customWidth="1"/>
    <col min="5880" max="5880" width="17.28125" style="5" customWidth="1"/>
    <col min="5881" max="5881" width="21.421875" style="5" customWidth="1"/>
    <col min="5882" max="5882" width="21.140625" style="5" customWidth="1"/>
    <col min="5883" max="5883" width="15.7109375" style="5" customWidth="1"/>
    <col min="5884" max="5884" width="61.28125" style="5" customWidth="1"/>
    <col min="5885" max="5885" width="9.140625" style="5" customWidth="1"/>
    <col min="5886" max="5886" width="28.7109375" style="5" customWidth="1"/>
    <col min="5887" max="5887" width="20.28125" style="5" customWidth="1"/>
    <col min="5888" max="5888" width="16.140625" style="5" customWidth="1"/>
    <col min="5889" max="5889" width="21.8515625" style="5" customWidth="1"/>
    <col min="5890" max="5890" width="20.7109375" style="5" customWidth="1"/>
    <col min="5891" max="6127" width="9.140625" style="5" customWidth="1"/>
    <col min="6128" max="6128" width="6.00390625" style="5" customWidth="1"/>
    <col min="6129" max="6129" width="6.28125" style="5" customWidth="1"/>
    <col min="6130" max="6130" width="118.140625" style="5" customWidth="1"/>
    <col min="6131" max="6131" width="6.140625" style="5" customWidth="1"/>
    <col min="6132" max="6132" width="8.28125" style="5" customWidth="1"/>
    <col min="6133" max="6133" width="11.8515625" style="5" bestFit="1" customWidth="1"/>
    <col min="6134" max="6134" width="11.28125" style="5" bestFit="1" customWidth="1"/>
    <col min="6135" max="6135" width="9.140625" style="5" customWidth="1"/>
    <col min="6136" max="6136" width="17.28125" style="5" customWidth="1"/>
    <col min="6137" max="6137" width="21.421875" style="5" customWidth="1"/>
    <col min="6138" max="6138" width="21.140625" style="5" customWidth="1"/>
    <col min="6139" max="6139" width="15.7109375" style="5" customWidth="1"/>
    <col min="6140" max="6140" width="61.28125" style="5" customWidth="1"/>
    <col min="6141" max="6141" width="9.140625" style="5" customWidth="1"/>
    <col min="6142" max="6142" width="28.7109375" style="5" customWidth="1"/>
    <col min="6143" max="6143" width="20.28125" style="5" customWidth="1"/>
    <col min="6144" max="6144" width="16.140625" style="5" customWidth="1"/>
    <col min="6145" max="6145" width="21.8515625" style="5" customWidth="1"/>
    <col min="6146" max="6146" width="20.7109375" style="5" customWidth="1"/>
    <col min="6147" max="6383" width="9.140625" style="5" customWidth="1"/>
    <col min="6384" max="6384" width="6.00390625" style="5" customWidth="1"/>
    <col min="6385" max="6385" width="6.28125" style="5" customWidth="1"/>
    <col min="6386" max="6386" width="118.140625" style="5" customWidth="1"/>
    <col min="6387" max="6387" width="6.140625" style="5" customWidth="1"/>
    <col min="6388" max="6388" width="8.28125" style="5" customWidth="1"/>
    <col min="6389" max="6389" width="11.8515625" style="5" bestFit="1" customWidth="1"/>
    <col min="6390" max="6390" width="11.28125" style="5" bestFit="1" customWidth="1"/>
    <col min="6391" max="6391" width="9.140625" style="5" customWidth="1"/>
    <col min="6392" max="6392" width="17.28125" style="5" customWidth="1"/>
    <col min="6393" max="6393" width="21.421875" style="5" customWidth="1"/>
    <col min="6394" max="6394" width="21.140625" style="5" customWidth="1"/>
    <col min="6395" max="6395" width="15.7109375" style="5" customWidth="1"/>
    <col min="6396" max="6396" width="61.28125" style="5" customWidth="1"/>
    <col min="6397" max="6397" width="9.140625" style="5" customWidth="1"/>
    <col min="6398" max="6398" width="28.7109375" style="5" customWidth="1"/>
    <col min="6399" max="6399" width="20.28125" style="5" customWidth="1"/>
    <col min="6400" max="6400" width="16.140625" style="5" customWidth="1"/>
    <col min="6401" max="6401" width="21.8515625" style="5" customWidth="1"/>
    <col min="6402" max="6402" width="20.7109375" style="5" customWidth="1"/>
    <col min="6403" max="6639" width="9.140625" style="5" customWidth="1"/>
    <col min="6640" max="6640" width="6.00390625" style="5" customWidth="1"/>
    <col min="6641" max="6641" width="6.28125" style="5" customWidth="1"/>
    <col min="6642" max="6642" width="118.140625" style="5" customWidth="1"/>
    <col min="6643" max="6643" width="6.140625" style="5" customWidth="1"/>
    <col min="6644" max="6644" width="8.28125" style="5" customWidth="1"/>
    <col min="6645" max="6645" width="11.8515625" style="5" bestFit="1" customWidth="1"/>
    <col min="6646" max="6646" width="11.28125" style="5" bestFit="1" customWidth="1"/>
    <col min="6647" max="6647" width="9.140625" style="5" customWidth="1"/>
    <col min="6648" max="6648" width="17.28125" style="5" customWidth="1"/>
    <col min="6649" max="6649" width="21.421875" style="5" customWidth="1"/>
    <col min="6650" max="6650" width="21.140625" style="5" customWidth="1"/>
    <col min="6651" max="6651" width="15.7109375" style="5" customWidth="1"/>
    <col min="6652" max="6652" width="61.28125" style="5" customWidth="1"/>
    <col min="6653" max="6653" width="9.140625" style="5" customWidth="1"/>
    <col min="6654" max="6654" width="28.7109375" style="5" customWidth="1"/>
    <col min="6655" max="6655" width="20.28125" style="5" customWidth="1"/>
    <col min="6656" max="6656" width="16.140625" style="5" customWidth="1"/>
    <col min="6657" max="6657" width="21.8515625" style="5" customWidth="1"/>
    <col min="6658" max="6658" width="20.7109375" style="5" customWidth="1"/>
    <col min="6659" max="6895" width="9.140625" style="5" customWidth="1"/>
    <col min="6896" max="6896" width="6.00390625" style="5" customWidth="1"/>
    <col min="6897" max="6897" width="6.28125" style="5" customWidth="1"/>
    <col min="6898" max="6898" width="118.140625" style="5" customWidth="1"/>
    <col min="6899" max="6899" width="6.140625" style="5" customWidth="1"/>
    <col min="6900" max="6900" width="8.28125" style="5" customWidth="1"/>
    <col min="6901" max="6901" width="11.8515625" style="5" bestFit="1" customWidth="1"/>
    <col min="6902" max="6902" width="11.28125" style="5" bestFit="1" customWidth="1"/>
    <col min="6903" max="6903" width="9.140625" style="5" customWidth="1"/>
    <col min="6904" max="6904" width="17.28125" style="5" customWidth="1"/>
    <col min="6905" max="6905" width="21.421875" style="5" customWidth="1"/>
    <col min="6906" max="6906" width="21.140625" style="5" customWidth="1"/>
    <col min="6907" max="6907" width="15.7109375" style="5" customWidth="1"/>
    <col min="6908" max="6908" width="61.28125" style="5" customWidth="1"/>
    <col min="6909" max="6909" width="9.140625" style="5" customWidth="1"/>
    <col min="6910" max="6910" width="28.7109375" style="5" customWidth="1"/>
    <col min="6911" max="6911" width="20.28125" style="5" customWidth="1"/>
    <col min="6912" max="6912" width="16.140625" style="5" customWidth="1"/>
    <col min="6913" max="6913" width="21.8515625" style="5" customWidth="1"/>
    <col min="6914" max="6914" width="20.7109375" style="5" customWidth="1"/>
    <col min="6915" max="7151" width="9.140625" style="5" customWidth="1"/>
    <col min="7152" max="7152" width="6.00390625" style="5" customWidth="1"/>
    <col min="7153" max="7153" width="6.28125" style="5" customWidth="1"/>
    <col min="7154" max="7154" width="118.140625" style="5" customWidth="1"/>
    <col min="7155" max="7155" width="6.140625" style="5" customWidth="1"/>
    <col min="7156" max="7156" width="8.28125" style="5" customWidth="1"/>
    <col min="7157" max="7157" width="11.8515625" style="5" bestFit="1" customWidth="1"/>
    <col min="7158" max="7158" width="11.28125" style="5" bestFit="1" customWidth="1"/>
    <col min="7159" max="7159" width="9.140625" style="5" customWidth="1"/>
    <col min="7160" max="7160" width="17.28125" style="5" customWidth="1"/>
    <col min="7161" max="7161" width="21.421875" style="5" customWidth="1"/>
    <col min="7162" max="7162" width="21.140625" style="5" customWidth="1"/>
    <col min="7163" max="7163" width="15.7109375" style="5" customWidth="1"/>
    <col min="7164" max="7164" width="61.28125" style="5" customWidth="1"/>
    <col min="7165" max="7165" width="9.140625" style="5" customWidth="1"/>
    <col min="7166" max="7166" width="28.7109375" style="5" customWidth="1"/>
    <col min="7167" max="7167" width="20.28125" style="5" customWidth="1"/>
    <col min="7168" max="7168" width="16.140625" style="5" customWidth="1"/>
    <col min="7169" max="7169" width="21.8515625" style="5" customWidth="1"/>
    <col min="7170" max="7170" width="20.7109375" style="5" customWidth="1"/>
    <col min="7171" max="7407" width="9.140625" style="5" customWidth="1"/>
    <col min="7408" max="7408" width="6.00390625" style="5" customWidth="1"/>
    <col min="7409" max="7409" width="6.28125" style="5" customWidth="1"/>
    <col min="7410" max="7410" width="118.140625" style="5" customWidth="1"/>
    <col min="7411" max="7411" width="6.140625" style="5" customWidth="1"/>
    <col min="7412" max="7412" width="8.28125" style="5" customWidth="1"/>
    <col min="7413" max="7413" width="11.8515625" style="5" bestFit="1" customWidth="1"/>
    <col min="7414" max="7414" width="11.28125" style="5" bestFit="1" customWidth="1"/>
    <col min="7415" max="7415" width="9.140625" style="5" customWidth="1"/>
    <col min="7416" max="7416" width="17.28125" style="5" customWidth="1"/>
    <col min="7417" max="7417" width="21.421875" style="5" customWidth="1"/>
    <col min="7418" max="7418" width="21.140625" style="5" customWidth="1"/>
    <col min="7419" max="7419" width="15.7109375" style="5" customWidth="1"/>
    <col min="7420" max="7420" width="61.28125" style="5" customWidth="1"/>
    <col min="7421" max="7421" width="9.140625" style="5" customWidth="1"/>
    <col min="7422" max="7422" width="28.7109375" style="5" customWidth="1"/>
    <col min="7423" max="7423" width="20.28125" style="5" customWidth="1"/>
    <col min="7424" max="7424" width="16.140625" style="5" customWidth="1"/>
    <col min="7425" max="7425" width="21.8515625" style="5" customWidth="1"/>
    <col min="7426" max="7426" width="20.7109375" style="5" customWidth="1"/>
    <col min="7427" max="7663" width="9.140625" style="5" customWidth="1"/>
    <col min="7664" max="7664" width="6.00390625" style="5" customWidth="1"/>
    <col min="7665" max="7665" width="6.28125" style="5" customWidth="1"/>
    <col min="7666" max="7666" width="118.140625" style="5" customWidth="1"/>
    <col min="7667" max="7667" width="6.140625" style="5" customWidth="1"/>
    <col min="7668" max="7668" width="8.28125" style="5" customWidth="1"/>
    <col min="7669" max="7669" width="11.8515625" style="5" bestFit="1" customWidth="1"/>
    <col min="7670" max="7670" width="11.28125" style="5" bestFit="1" customWidth="1"/>
    <col min="7671" max="7671" width="9.140625" style="5" customWidth="1"/>
    <col min="7672" max="7672" width="17.28125" style="5" customWidth="1"/>
    <col min="7673" max="7673" width="21.421875" style="5" customWidth="1"/>
    <col min="7674" max="7674" width="21.140625" style="5" customWidth="1"/>
    <col min="7675" max="7675" width="15.7109375" style="5" customWidth="1"/>
    <col min="7676" max="7676" width="61.28125" style="5" customWidth="1"/>
    <col min="7677" max="7677" width="9.140625" style="5" customWidth="1"/>
    <col min="7678" max="7678" width="28.7109375" style="5" customWidth="1"/>
    <col min="7679" max="7679" width="20.28125" style="5" customWidth="1"/>
    <col min="7680" max="7680" width="16.140625" style="5" customWidth="1"/>
    <col min="7681" max="7681" width="21.8515625" style="5" customWidth="1"/>
    <col min="7682" max="7682" width="20.7109375" style="5" customWidth="1"/>
    <col min="7683" max="7919" width="9.140625" style="5" customWidth="1"/>
    <col min="7920" max="7920" width="6.00390625" style="5" customWidth="1"/>
    <col min="7921" max="7921" width="6.28125" style="5" customWidth="1"/>
    <col min="7922" max="7922" width="118.140625" style="5" customWidth="1"/>
    <col min="7923" max="7923" width="6.140625" style="5" customWidth="1"/>
    <col min="7924" max="7924" width="8.28125" style="5" customWidth="1"/>
    <col min="7925" max="7925" width="11.8515625" style="5" bestFit="1" customWidth="1"/>
    <col min="7926" max="7926" width="11.28125" style="5" bestFit="1" customWidth="1"/>
    <col min="7927" max="7927" width="9.140625" style="5" customWidth="1"/>
    <col min="7928" max="7928" width="17.28125" style="5" customWidth="1"/>
    <col min="7929" max="7929" width="21.421875" style="5" customWidth="1"/>
    <col min="7930" max="7930" width="21.140625" style="5" customWidth="1"/>
    <col min="7931" max="7931" width="15.7109375" style="5" customWidth="1"/>
    <col min="7932" max="7932" width="61.28125" style="5" customWidth="1"/>
    <col min="7933" max="7933" width="9.140625" style="5" customWidth="1"/>
    <col min="7934" max="7934" width="28.7109375" style="5" customWidth="1"/>
    <col min="7935" max="7935" width="20.28125" style="5" customWidth="1"/>
    <col min="7936" max="7936" width="16.140625" style="5" customWidth="1"/>
    <col min="7937" max="7937" width="21.8515625" style="5" customWidth="1"/>
    <col min="7938" max="7938" width="20.7109375" style="5" customWidth="1"/>
    <col min="7939" max="8175" width="9.140625" style="5" customWidth="1"/>
    <col min="8176" max="8176" width="6.00390625" style="5" customWidth="1"/>
    <col min="8177" max="8177" width="6.28125" style="5" customWidth="1"/>
    <col min="8178" max="8178" width="118.140625" style="5" customWidth="1"/>
    <col min="8179" max="8179" width="6.140625" style="5" customWidth="1"/>
    <col min="8180" max="8180" width="8.28125" style="5" customWidth="1"/>
    <col min="8181" max="8181" width="11.8515625" style="5" bestFit="1" customWidth="1"/>
    <col min="8182" max="8182" width="11.28125" style="5" bestFit="1" customWidth="1"/>
    <col min="8183" max="8183" width="9.140625" style="5" customWidth="1"/>
    <col min="8184" max="8184" width="17.28125" style="5" customWidth="1"/>
    <col min="8185" max="8185" width="21.421875" style="5" customWidth="1"/>
    <col min="8186" max="8186" width="21.140625" style="5" customWidth="1"/>
    <col min="8187" max="8187" width="15.7109375" style="5" customWidth="1"/>
    <col min="8188" max="8188" width="61.28125" style="5" customWidth="1"/>
    <col min="8189" max="8189" width="9.140625" style="5" customWidth="1"/>
    <col min="8190" max="8190" width="28.7109375" style="5" customWidth="1"/>
    <col min="8191" max="8191" width="20.28125" style="5" customWidth="1"/>
    <col min="8192" max="8192" width="16.140625" style="5" customWidth="1"/>
    <col min="8193" max="8193" width="21.8515625" style="5" customWidth="1"/>
    <col min="8194" max="8194" width="20.7109375" style="5" customWidth="1"/>
    <col min="8195" max="8431" width="9.140625" style="5" customWidth="1"/>
    <col min="8432" max="8432" width="6.00390625" style="5" customWidth="1"/>
    <col min="8433" max="8433" width="6.28125" style="5" customWidth="1"/>
    <col min="8434" max="8434" width="118.140625" style="5" customWidth="1"/>
    <col min="8435" max="8435" width="6.140625" style="5" customWidth="1"/>
    <col min="8436" max="8436" width="8.28125" style="5" customWidth="1"/>
    <col min="8437" max="8437" width="11.8515625" style="5" bestFit="1" customWidth="1"/>
    <col min="8438" max="8438" width="11.28125" style="5" bestFit="1" customWidth="1"/>
    <col min="8439" max="8439" width="9.140625" style="5" customWidth="1"/>
    <col min="8440" max="8440" width="17.28125" style="5" customWidth="1"/>
    <col min="8441" max="8441" width="21.421875" style="5" customWidth="1"/>
    <col min="8442" max="8442" width="21.140625" style="5" customWidth="1"/>
    <col min="8443" max="8443" width="15.7109375" style="5" customWidth="1"/>
    <col min="8444" max="8444" width="61.28125" style="5" customWidth="1"/>
    <col min="8445" max="8445" width="9.140625" style="5" customWidth="1"/>
    <col min="8446" max="8446" width="28.7109375" style="5" customWidth="1"/>
    <col min="8447" max="8447" width="20.28125" style="5" customWidth="1"/>
    <col min="8448" max="8448" width="16.140625" style="5" customWidth="1"/>
    <col min="8449" max="8449" width="21.8515625" style="5" customWidth="1"/>
    <col min="8450" max="8450" width="20.7109375" style="5" customWidth="1"/>
    <col min="8451" max="8687" width="9.140625" style="5" customWidth="1"/>
    <col min="8688" max="8688" width="6.00390625" style="5" customWidth="1"/>
    <col min="8689" max="8689" width="6.28125" style="5" customWidth="1"/>
    <col min="8690" max="8690" width="118.140625" style="5" customWidth="1"/>
    <col min="8691" max="8691" width="6.140625" style="5" customWidth="1"/>
    <col min="8692" max="8692" width="8.28125" style="5" customWidth="1"/>
    <col min="8693" max="8693" width="11.8515625" style="5" bestFit="1" customWidth="1"/>
    <col min="8694" max="8694" width="11.28125" style="5" bestFit="1" customWidth="1"/>
    <col min="8695" max="8695" width="9.140625" style="5" customWidth="1"/>
    <col min="8696" max="8696" width="17.28125" style="5" customWidth="1"/>
    <col min="8697" max="8697" width="21.421875" style="5" customWidth="1"/>
    <col min="8698" max="8698" width="21.140625" style="5" customWidth="1"/>
    <col min="8699" max="8699" width="15.7109375" style="5" customWidth="1"/>
    <col min="8700" max="8700" width="61.28125" style="5" customWidth="1"/>
    <col min="8701" max="8701" width="9.140625" style="5" customWidth="1"/>
    <col min="8702" max="8702" width="28.7109375" style="5" customWidth="1"/>
    <col min="8703" max="8703" width="20.28125" style="5" customWidth="1"/>
    <col min="8704" max="8704" width="16.140625" style="5" customWidth="1"/>
    <col min="8705" max="8705" width="21.8515625" style="5" customWidth="1"/>
    <col min="8706" max="8706" width="20.7109375" style="5" customWidth="1"/>
    <col min="8707" max="8943" width="9.140625" style="5" customWidth="1"/>
    <col min="8944" max="8944" width="6.00390625" style="5" customWidth="1"/>
    <col min="8945" max="8945" width="6.28125" style="5" customWidth="1"/>
    <col min="8946" max="8946" width="118.140625" style="5" customWidth="1"/>
    <col min="8947" max="8947" width="6.140625" style="5" customWidth="1"/>
    <col min="8948" max="8948" width="8.28125" style="5" customWidth="1"/>
    <col min="8949" max="8949" width="11.8515625" style="5" bestFit="1" customWidth="1"/>
    <col min="8950" max="8950" width="11.28125" style="5" bestFit="1" customWidth="1"/>
    <col min="8951" max="8951" width="9.140625" style="5" customWidth="1"/>
    <col min="8952" max="8952" width="17.28125" style="5" customWidth="1"/>
    <col min="8953" max="8953" width="21.421875" style="5" customWidth="1"/>
    <col min="8954" max="8954" width="21.140625" style="5" customWidth="1"/>
    <col min="8955" max="8955" width="15.7109375" style="5" customWidth="1"/>
    <col min="8956" max="8956" width="61.28125" style="5" customWidth="1"/>
    <col min="8957" max="8957" width="9.140625" style="5" customWidth="1"/>
    <col min="8958" max="8958" width="28.7109375" style="5" customWidth="1"/>
    <col min="8959" max="8959" width="20.28125" style="5" customWidth="1"/>
    <col min="8960" max="8960" width="16.140625" style="5" customWidth="1"/>
    <col min="8961" max="8961" width="21.8515625" style="5" customWidth="1"/>
    <col min="8962" max="8962" width="20.7109375" style="5" customWidth="1"/>
    <col min="8963" max="9199" width="9.140625" style="5" customWidth="1"/>
    <col min="9200" max="9200" width="6.00390625" style="5" customWidth="1"/>
    <col min="9201" max="9201" width="6.28125" style="5" customWidth="1"/>
    <col min="9202" max="9202" width="118.140625" style="5" customWidth="1"/>
    <col min="9203" max="9203" width="6.140625" style="5" customWidth="1"/>
    <col min="9204" max="9204" width="8.28125" style="5" customWidth="1"/>
    <col min="9205" max="9205" width="11.8515625" style="5" bestFit="1" customWidth="1"/>
    <col min="9206" max="9206" width="11.28125" style="5" bestFit="1" customWidth="1"/>
    <col min="9207" max="9207" width="9.140625" style="5" customWidth="1"/>
    <col min="9208" max="9208" width="17.28125" style="5" customWidth="1"/>
    <col min="9209" max="9209" width="21.421875" style="5" customWidth="1"/>
    <col min="9210" max="9210" width="21.140625" style="5" customWidth="1"/>
    <col min="9211" max="9211" width="15.7109375" style="5" customWidth="1"/>
    <col min="9212" max="9212" width="61.28125" style="5" customWidth="1"/>
    <col min="9213" max="9213" width="9.140625" style="5" customWidth="1"/>
    <col min="9214" max="9214" width="28.7109375" style="5" customWidth="1"/>
    <col min="9215" max="9215" width="20.28125" style="5" customWidth="1"/>
    <col min="9216" max="9216" width="16.140625" style="5" customWidth="1"/>
    <col min="9217" max="9217" width="21.8515625" style="5" customWidth="1"/>
    <col min="9218" max="9218" width="20.7109375" style="5" customWidth="1"/>
    <col min="9219" max="9455" width="9.140625" style="5" customWidth="1"/>
    <col min="9456" max="9456" width="6.00390625" style="5" customWidth="1"/>
    <col min="9457" max="9457" width="6.28125" style="5" customWidth="1"/>
    <col min="9458" max="9458" width="118.140625" style="5" customWidth="1"/>
    <col min="9459" max="9459" width="6.140625" style="5" customWidth="1"/>
    <col min="9460" max="9460" width="8.28125" style="5" customWidth="1"/>
    <col min="9461" max="9461" width="11.8515625" style="5" bestFit="1" customWidth="1"/>
    <col min="9462" max="9462" width="11.28125" style="5" bestFit="1" customWidth="1"/>
    <col min="9463" max="9463" width="9.140625" style="5" customWidth="1"/>
    <col min="9464" max="9464" width="17.28125" style="5" customWidth="1"/>
    <col min="9465" max="9465" width="21.421875" style="5" customWidth="1"/>
    <col min="9466" max="9466" width="21.140625" style="5" customWidth="1"/>
    <col min="9467" max="9467" width="15.7109375" style="5" customWidth="1"/>
    <col min="9468" max="9468" width="61.28125" style="5" customWidth="1"/>
    <col min="9469" max="9469" width="9.140625" style="5" customWidth="1"/>
    <col min="9470" max="9470" width="28.7109375" style="5" customWidth="1"/>
    <col min="9471" max="9471" width="20.28125" style="5" customWidth="1"/>
    <col min="9472" max="9472" width="16.140625" style="5" customWidth="1"/>
    <col min="9473" max="9473" width="21.8515625" style="5" customWidth="1"/>
    <col min="9474" max="9474" width="20.7109375" style="5" customWidth="1"/>
    <col min="9475" max="9711" width="9.140625" style="5" customWidth="1"/>
    <col min="9712" max="9712" width="6.00390625" style="5" customWidth="1"/>
    <col min="9713" max="9713" width="6.28125" style="5" customWidth="1"/>
    <col min="9714" max="9714" width="118.140625" style="5" customWidth="1"/>
    <col min="9715" max="9715" width="6.140625" style="5" customWidth="1"/>
    <col min="9716" max="9716" width="8.28125" style="5" customWidth="1"/>
    <col min="9717" max="9717" width="11.8515625" style="5" bestFit="1" customWidth="1"/>
    <col min="9718" max="9718" width="11.28125" style="5" bestFit="1" customWidth="1"/>
    <col min="9719" max="9719" width="9.140625" style="5" customWidth="1"/>
    <col min="9720" max="9720" width="17.28125" style="5" customWidth="1"/>
    <col min="9721" max="9721" width="21.421875" style="5" customWidth="1"/>
    <col min="9722" max="9722" width="21.140625" style="5" customWidth="1"/>
    <col min="9723" max="9723" width="15.7109375" style="5" customWidth="1"/>
    <col min="9724" max="9724" width="61.28125" style="5" customWidth="1"/>
    <col min="9725" max="9725" width="9.140625" style="5" customWidth="1"/>
    <col min="9726" max="9726" width="28.7109375" style="5" customWidth="1"/>
    <col min="9727" max="9727" width="20.28125" style="5" customWidth="1"/>
    <col min="9728" max="9728" width="16.140625" style="5" customWidth="1"/>
    <col min="9729" max="9729" width="21.8515625" style="5" customWidth="1"/>
    <col min="9730" max="9730" width="20.7109375" style="5" customWidth="1"/>
    <col min="9731" max="9967" width="9.140625" style="5" customWidth="1"/>
    <col min="9968" max="9968" width="6.00390625" style="5" customWidth="1"/>
    <col min="9969" max="9969" width="6.28125" style="5" customWidth="1"/>
    <col min="9970" max="9970" width="118.140625" style="5" customWidth="1"/>
    <col min="9971" max="9971" width="6.140625" style="5" customWidth="1"/>
    <col min="9972" max="9972" width="8.28125" style="5" customWidth="1"/>
    <col min="9973" max="9973" width="11.8515625" style="5" bestFit="1" customWidth="1"/>
    <col min="9974" max="9974" width="11.28125" style="5" bestFit="1" customWidth="1"/>
    <col min="9975" max="9975" width="9.140625" style="5" customWidth="1"/>
    <col min="9976" max="9976" width="17.28125" style="5" customWidth="1"/>
    <col min="9977" max="9977" width="21.421875" style="5" customWidth="1"/>
    <col min="9978" max="9978" width="21.140625" style="5" customWidth="1"/>
    <col min="9979" max="9979" width="15.7109375" style="5" customWidth="1"/>
    <col min="9980" max="9980" width="61.28125" style="5" customWidth="1"/>
    <col min="9981" max="9981" width="9.140625" style="5" customWidth="1"/>
    <col min="9982" max="9982" width="28.7109375" style="5" customWidth="1"/>
    <col min="9983" max="9983" width="20.28125" style="5" customWidth="1"/>
    <col min="9984" max="9984" width="16.140625" style="5" customWidth="1"/>
    <col min="9985" max="9985" width="21.8515625" style="5" customWidth="1"/>
    <col min="9986" max="9986" width="20.7109375" style="5" customWidth="1"/>
    <col min="9987" max="10223" width="9.140625" style="5" customWidth="1"/>
    <col min="10224" max="10224" width="6.00390625" style="5" customWidth="1"/>
    <col min="10225" max="10225" width="6.28125" style="5" customWidth="1"/>
    <col min="10226" max="10226" width="118.140625" style="5" customWidth="1"/>
    <col min="10227" max="10227" width="6.140625" style="5" customWidth="1"/>
    <col min="10228" max="10228" width="8.28125" style="5" customWidth="1"/>
    <col min="10229" max="10229" width="11.8515625" style="5" bestFit="1" customWidth="1"/>
    <col min="10230" max="10230" width="11.28125" style="5" bestFit="1" customWidth="1"/>
    <col min="10231" max="10231" width="9.140625" style="5" customWidth="1"/>
    <col min="10232" max="10232" width="17.28125" style="5" customWidth="1"/>
    <col min="10233" max="10233" width="21.421875" style="5" customWidth="1"/>
    <col min="10234" max="10234" width="21.140625" style="5" customWidth="1"/>
    <col min="10235" max="10235" width="15.7109375" style="5" customWidth="1"/>
    <col min="10236" max="10236" width="61.28125" style="5" customWidth="1"/>
    <col min="10237" max="10237" width="9.140625" style="5" customWidth="1"/>
    <col min="10238" max="10238" width="28.7109375" style="5" customWidth="1"/>
    <col min="10239" max="10239" width="20.28125" style="5" customWidth="1"/>
    <col min="10240" max="10240" width="16.140625" style="5" customWidth="1"/>
    <col min="10241" max="10241" width="21.8515625" style="5" customWidth="1"/>
    <col min="10242" max="10242" width="20.7109375" style="5" customWidth="1"/>
    <col min="10243" max="10479" width="9.140625" style="5" customWidth="1"/>
    <col min="10480" max="10480" width="6.00390625" style="5" customWidth="1"/>
    <col min="10481" max="10481" width="6.28125" style="5" customWidth="1"/>
    <col min="10482" max="10482" width="118.140625" style="5" customWidth="1"/>
    <col min="10483" max="10483" width="6.140625" style="5" customWidth="1"/>
    <col min="10484" max="10484" width="8.28125" style="5" customWidth="1"/>
    <col min="10485" max="10485" width="11.8515625" style="5" bestFit="1" customWidth="1"/>
    <col min="10486" max="10486" width="11.28125" style="5" bestFit="1" customWidth="1"/>
    <col min="10487" max="10487" width="9.140625" style="5" customWidth="1"/>
    <col min="10488" max="10488" width="17.28125" style="5" customWidth="1"/>
    <col min="10489" max="10489" width="21.421875" style="5" customWidth="1"/>
    <col min="10490" max="10490" width="21.140625" style="5" customWidth="1"/>
    <col min="10491" max="10491" width="15.7109375" style="5" customWidth="1"/>
    <col min="10492" max="10492" width="61.28125" style="5" customWidth="1"/>
    <col min="10493" max="10493" width="9.140625" style="5" customWidth="1"/>
    <col min="10494" max="10494" width="28.7109375" style="5" customWidth="1"/>
    <col min="10495" max="10495" width="20.28125" style="5" customWidth="1"/>
    <col min="10496" max="10496" width="16.140625" style="5" customWidth="1"/>
    <col min="10497" max="10497" width="21.8515625" style="5" customWidth="1"/>
    <col min="10498" max="10498" width="20.7109375" style="5" customWidth="1"/>
    <col min="10499" max="10735" width="9.140625" style="5" customWidth="1"/>
    <col min="10736" max="10736" width="6.00390625" style="5" customWidth="1"/>
    <col min="10737" max="10737" width="6.28125" style="5" customWidth="1"/>
    <col min="10738" max="10738" width="118.140625" style="5" customWidth="1"/>
    <col min="10739" max="10739" width="6.140625" style="5" customWidth="1"/>
    <col min="10740" max="10740" width="8.28125" style="5" customWidth="1"/>
    <col min="10741" max="10741" width="11.8515625" style="5" bestFit="1" customWidth="1"/>
    <col min="10742" max="10742" width="11.28125" style="5" bestFit="1" customWidth="1"/>
    <col min="10743" max="10743" width="9.140625" style="5" customWidth="1"/>
    <col min="10744" max="10744" width="17.28125" style="5" customWidth="1"/>
    <col min="10745" max="10745" width="21.421875" style="5" customWidth="1"/>
    <col min="10746" max="10746" width="21.140625" style="5" customWidth="1"/>
    <col min="10747" max="10747" width="15.7109375" style="5" customWidth="1"/>
    <col min="10748" max="10748" width="61.28125" style="5" customWidth="1"/>
    <col min="10749" max="10749" width="9.140625" style="5" customWidth="1"/>
    <col min="10750" max="10750" width="28.7109375" style="5" customWidth="1"/>
    <col min="10751" max="10751" width="20.28125" style="5" customWidth="1"/>
    <col min="10752" max="10752" width="16.140625" style="5" customWidth="1"/>
    <col min="10753" max="10753" width="21.8515625" style="5" customWidth="1"/>
    <col min="10754" max="10754" width="20.7109375" style="5" customWidth="1"/>
    <col min="10755" max="10991" width="9.140625" style="5" customWidth="1"/>
    <col min="10992" max="10992" width="6.00390625" style="5" customWidth="1"/>
    <col min="10993" max="10993" width="6.28125" style="5" customWidth="1"/>
    <col min="10994" max="10994" width="118.140625" style="5" customWidth="1"/>
    <col min="10995" max="10995" width="6.140625" style="5" customWidth="1"/>
    <col min="10996" max="10996" width="8.28125" style="5" customWidth="1"/>
    <col min="10997" max="10997" width="11.8515625" style="5" bestFit="1" customWidth="1"/>
    <col min="10998" max="10998" width="11.28125" style="5" bestFit="1" customWidth="1"/>
    <col min="10999" max="10999" width="9.140625" style="5" customWidth="1"/>
    <col min="11000" max="11000" width="17.28125" style="5" customWidth="1"/>
    <col min="11001" max="11001" width="21.421875" style="5" customWidth="1"/>
    <col min="11002" max="11002" width="21.140625" style="5" customWidth="1"/>
    <col min="11003" max="11003" width="15.7109375" style="5" customWidth="1"/>
    <col min="11004" max="11004" width="61.28125" style="5" customWidth="1"/>
    <col min="11005" max="11005" width="9.140625" style="5" customWidth="1"/>
    <col min="11006" max="11006" width="28.7109375" style="5" customWidth="1"/>
    <col min="11007" max="11007" width="20.28125" style="5" customWidth="1"/>
    <col min="11008" max="11008" width="16.140625" style="5" customWidth="1"/>
    <col min="11009" max="11009" width="21.8515625" style="5" customWidth="1"/>
    <col min="11010" max="11010" width="20.7109375" style="5" customWidth="1"/>
    <col min="11011" max="11247" width="9.140625" style="5" customWidth="1"/>
    <col min="11248" max="11248" width="6.00390625" style="5" customWidth="1"/>
    <col min="11249" max="11249" width="6.28125" style="5" customWidth="1"/>
    <col min="11250" max="11250" width="118.140625" style="5" customWidth="1"/>
    <col min="11251" max="11251" width="6.140625" style="5" customWidth="1"/>
    <col min="11252" max="11252" width="8.28125" style="5" customWidth="1"/>
    <col min="11253" max="11253" width="11.8515625" style="5" bestFit="1" customWidth="1"/>
    <col min="11254" max="11254" width="11.28125" style="5" bestFit="1" customWidth="1"/>
    <col min="11255" max="11255" width="9.140625" style="5" customWidth="1"/>
    <col min="11256" max="11256" width="17.28125" style="5" customWidth="1"/>
    <col min="11257" max="11257" width="21.421875" style="5" customWidth="1"/>
    <col min="11258" max="11258" width="21.140625" style="5" customWidth="1"/>
    <col min="11259" max="11259" width="15.7109375" style="5" customWidth="1"/>
    <col min="11260" max="11260" width="61.28125" style="5" customWidth="1"/>
    <col min="11261" max="11261" width="9.140625" style="5" customWidth="1"/>
    <col min="11262" max="11262" width="28.7109375" style="5" customWidth="1"/>
    <col min="11263" max="11263" width="20.28125" style="5" customWidth="1"/>
    <col min="11264" max="11264" width="16.140625" style="5" customWidth="1"/>
    <col min="11265" max="11265" width="21.8515625" style="5" customWidth="1"/>
    <col min="11266" max="11266" width="20.7109375" style="5" customWidth="1"/>
    <col min="11267" max="11503" width="9.140625" style="5" customWidth="1"/>
    <col min="11504" max="11504" width="6.00390625" style="5" customWidth="1"/>
    <col min="11505" max="11505" width="6.28125" style="5" customWidth="1"/>
    <col min="11506" max="11506" width="118.140625" style="5" customWidth="1"/>
    <col min="11507" max="11507" width="6.140625" style="5" customWidth="1"/>
    <col min="11508" max="11508" width="8.28125" style="5" customWidth="1"/>
    <col min="11509" max="11509" width="11.8515625" style="5" bestFit="1" customWidth="1"/>
    <col min="11510" max="11510" width="11.28125" style="5" bestFit="1" customWidth="1"/>
    <col min="11511" max="11511" width="9.140625" style="5" customWidth="1"/>
    <col min="11512" max="11512" width="17.28125" style="5" customWidth="1"/>
    <col min="11513" max="11513" width="21.421875" style="5" customWidth="1"/>
    <col min="11514" max="11514" width="21.140625" style="5" customWidth="1"/>
    <col min="11515" max="11515" width="15.7109375" style="5" customWidth="1"/>
    <col min="11516" max="11516" width="61.28125" style="5" customWidth="1"/>
    <col min="11517" max="11517" width="9.140625" style="5" customWidth="1"/>
    <col min="11518" max="11518" width="28.7109375" style="5" customWidth="1"/>
    <col min="11519" max="11519" width="20.28125" style="5" customWidth="1"/>
    <col min="11520" max="11520" width="16.140625" style="5" customWidth="1"/>
    <col min="11521" max="11521" width="21.8515625" style="5" customWidth="1"/>
    <col min="11522" max="11522" width="20.7109375" style="5" customWidth="1"/>
    <col min="11523" max="11759" width="9.140625" style="5" customWidth="1"/>
    <col min="11760" max="11760" width="6.00390625" style="5" customWidth="1"/>
    <col min="11761" max="11761" width="6.28125" style="5" customWidth="1"/>
    <col min="11762" max="11762" width="118.140625" style="5" customWidth="1"/>
    <col min="11763" max="11763" width="6.140625" style="5" customWidth="1"/>
    <col min="11764" max="11764" width="8.28125" style="5" customWidth="1"/>
    <col min="11765" max="11765" width="11.8515625" style="5" bestFit="1" customWidth="1"/>
    <col min="11766" max="11766" width="11.28125" style="5" bestFit="1" customWidth="1"/>
    <col min="11767" max="11767" width="9.140625" style="5" customWidth="1"/>
    <col min="11768" max="11768" width="17.28125" style="5" customWidth="1"/>
    <col min="11769" max="11769" width="21.421875" style="5" customWidth="1"/>
    <col min="11770" max="11770" width="21.140625" style="5" customWidth="1"/>
    <col min="11771" max="11771" width="15.7109375" style="5" customWidth="1"/>
    <col min="11772" max="11772" width="61.28125" style="5" customWidth="1"/>
    <col min="11773" max="11773" width="9.140625" style="5" customWidth="1"/>
    <col min="11774" max="11774" width="28.7109375" style="5" customWidth="1"/>
    <col min="11775" max="11775" width="20.28125" style="5" customWidth="1"/>
    <col min="11776" max="11776" width="16.140625" style="5" customWidth="1"/>
    <col min="11777" max="11777" width="21.8515625" style="5" customWidth="1"/>
    <col min="11778" max="11778" width="20.7109375" style="5" customWidth="1"/>
    <col min="11779" max="12015" width="9.140625" style="5" customWidth="1"/>
    <col min="12016" max="12016" width="6.00390625" style="5" customWidth="1"/>
    <col min="12017" max="12017" width="6.28125" style="5" customWidth="1"/>
    <col min="12018" max="12018" width="118.140625" style="5" customWidth="1"/>
    <col min="12019" max="12019" width="6.140625" style="5" customWidth="1"/>
    <col min="12020" max="12020" width="8.28125" style="5" customWidth="1"/>
    <col min="12021" max="12021" width="11.8515625" style="5" bestFit="1" customWidth="1"/>
    <col min="12022" max="12022" width="11.28125" style="5" bestFit="1" customWidth="1"/>
    <col min="12023" max="12023" width="9.140625" style="5" customWidth="1"/>
    <col min="12024" max="12024" width="17.28125" style="5" customWidth="1"/>
    <col min="12025" max="12025" width="21.421875" style="5" customWidth="1"/>
    <col min="12026" max="12026" width="21.140625" style="5" customWidth="1"/>
    <col min="12027" max="12027" width="15.7109375" style="5" customWidth="1"/>
    <col min="12028" max="12028" width="61.28125" style="5" customWidth="1"/>
    <col min="12029" max="12029" width="9.140625" style="5" customWidth="1"/>
    <col min="12030" max="12030" width="28.7109375" style="5" customWidth="1"/>
    <col min="12031" max="12031" width="20.28125" style="5" customWidth="1"/>
    <col min="12032" max="12032" width="16.140625" style="5" customWidth="1"/>
    <col min="12033" max="12033" width="21.8515625" style="5" customWidth="1"/>
    <col min="12034" max="12034" width="20.7109375" style="5" customWidth="1"/>
    <col min="12035" max="12271" width="9.140625" style="5" customWidth="1"/>
    <col min="12272" max="12272" width="6.00390625" style="5" customWidth="1"/>
    <col min="12273" max="12273" width="6.28125" style="5" customWidth="1"/>
    <col min="12274" max="12274" width="118.140625" style="5" customWidth="1"/>
    <col min="12275" max="12275" width="6.140625" style="5" customWidth="1"/>
    <col min="12276" max="12276" width="8.28125" style="5" customWidth="1"/>
    <col min="12277" max="12277" width="11.8515625" style="5" bestFit="1" customWidth="1"/>
    <col min="12278" max="12278" width="11.28125" style="5" bestFit="1" customWidth="1"/>
    <col min="12279" max="12279" width="9.140625" style="5" customWidth="1"/>
    <col min="12280" max="12280" width="17.28125" style="5" customWidth="1"/>
    <col min="12281" max="12281" width="21.421875" style="5" customWidth="1"/>
    <col min="12282" max="12282" width="21.140625" style="5" customWidth="1"/>
    <col min="12283" max="12283" width="15.7109375" style="5" customWidth="1"/>
    <col min="12284" max="12284" width="61.28125" style="5" customWidth="1"/>
    <col min="12285" max="12285" width="9.140625" style="5" customWidth="1"/>
    <col min="12286" max="12286" width="28.7109375" style="5" customWidth="1"/>
    <col min="12287" max="12287" width="20.28125" style="5" customWidth="1"/>
    <col min="12288" max="12288" width="16.140625" style="5" customWidth="1"/>
    <col min="12289" max="12289" width="21.8515625" style="5" customWidth="1"/>
    <col min="12290" max="12290" width="20.7109375" style="5" customWidth="1"/>
    <col min="12291" max="12527" width="9.140625" style="5" customWidth="1"/>
    <col min="12528" max="12528" width="6.00390625" style="5" customWidth="1"/>
    <col min="12529" max="12529" width="6.28125" style="5" customWidth="1"/>
    <col min="12530" max="12530" width="118.140625" style="5" customWidth="1"/>
    <col min="12531" max="12531" width="6.140625" style="5" customWidth="1"/>
    <col min="12532" max="12532" width="8.28125" style="5" customWidth="1"/>
    <col min="12533" max="12533" width="11.8515625" style="5" bestFit="1" customWidth="1"/>
    <col min="12534" max="12534" width="11.28125" style="5" bestFit="1" customWidth="1"/>
    <col min="12535" max="12535" width="9.140625" style="5" customWidth="1"/>
    <col min="12536" max="12536" width="17.28125" style="5" customWidth="1"/>
    <col min="12537" max="12537" width="21.421875" style="5" customWidth="1"/>
    <col min="12538" max="12538" width="21.140625" style="5" customWidth="1"/>
    <col min="12539" max="12539" width="15.7109375" style="5" customWidth="1"/>
    <col min="12540" max="12540" width="61.28125" style="5" customWidth="1"/>
    <col min="12541" max="12541" width="9.140625" style="5" customWidth="1"/>
    <col min="12542" max="12542" width="28.7109375" style="5" customWidth="1"/>
    <col min="12543" max="12543" width="20.28125" style="5" customWidth="1"/>
    <col min="12544" max="12544" width="16.140625" style="5" customWidth="1"/>
    <col min="12545" max="12545" width="21.8515625" style="5" customWidth="1"/>
    <col min="12546" max="12546" width="20.7109375" style="5" customWidth="1"/>
    <col min="12547" max="12783" width="9.140625" style="5" customWidth="1"/>
    <col min="12784" max="12784" width="6.00390625" style="5" customWidth="1"/>
    <col min="12785" max="12785" width="6.28125" style="5" customWidth="1"/>
    <col min="12786" max="12786" width="118.140625" style="5" customWidth="1"/>
    <col min="12787" max="12787" width="6.140625" style="5" customWidth="1"/>
    <col min="12788" max="12788" width="8.28125" style="5" customWidth="1"/>
    <col min="12789" max="12789" width="11.8515625" style="5" bestFit="1" customWidth="1"/>
    <col min="12790" max="12790" width="11.28125" style="5" bestFit="1" customWidth="1"/>
    <col min="12791" max="12791" width="9.140625" style="5" customWidth="1"/>
    <col min="12792" max="12792" width="17.28125" style="5" customWidth="1"/>
    <col min="12793" max="12793" width="21.421875" style="5" customWidth="1"/>
    <col min="12794" max="12794" width="21.140625" style="5" customWidth="1"/>
    <col min="12795" max="12795" width="15.7109375" style="5" customWidth="1"/>
    <col min="12796" max="12796" width="61.28125" style="5" customWidth="1"/>
    <col min="12797" max="12797" width="9.140625" style="5" customWidth="1"/>
    <col min="12798" max="12798" width="28.7109375" style="5" customWidth="1"/>
    <col min="12799" max="12799" width="20.28125" style="5" customWidth="1"/>
    <col min="12800" max="12800" width="16.140625" style="5" customWidth="1"/>
    <col min="12801" max="12801" width="21.8515625" style="5" customWidth="1"/>
    <col min="12802" max="12802" width="20.7109375" style="5" customWidth="1"/>
    <col min="12803" max="13039" width="9.140625" style="5" customWidth="1"/>
    <col min="13040" max="13040" width="6.00390625" style="5" customWidth="1"/>
    <col min="13041" max="13041" width="6.28125" style="5" customWidth="1"/>
    <col min="13042" max="13042" width="118.140625" style="5" customWidth="1"/>
    <col min="13043" max="13043" width="6.140625" style="5" customWidth="1"/>
    <col min="13044" max="13044" width="8.28125" style="5" customWidth="1"/>
    <col min="13045" max="13045" width="11.8515625" style="5" bestFit="1" customWidth="1"/>
    <col min="13046" max="13046" width="11.28125" style="5" bestFit="1" customWidth="1"/>
    <col min="13047" max="13047" width="9.140625" style="5" customWidth="1"/>
    <col min="13048" max="13048" width="17.28125" style="5" customWidth="1"/>
    <col min="13049" max="13049" width="21.421875" style="5" customWidth="1"/>
    <col min="13050" max="13050" width="21.140625" style="5" customWidth="1"/>
    <col min="13051" max="13051" width="15.7109375" style="5" customWidth="1"/>
    <col min="13052" max="13052" width="61.28125" style="5" customWidth="1"/>
    <col min="13053" max="13053" width="9.140625" style="5" customWidth="1"/>
    <col min="13054" max="13054" width="28.7109375" style="5" customWidth="1"/>
    <col min="13055" max="13055" width="20.28125" style="5" customWidth="1"/>
    <col min="13056" max="13056" width="16.140625" style="5" customWidth="1"/>
    <col min="13057" max="13057" width="21.8515625" style="5" customWidth="1"/>
    <col min="13058" max="13058" width="20.7109375" style="5" customWidth="1"/>
    <col min="13059" max="13295" width="9.140625" style="5" customWidth="1"/>
    <col min="13296" max="13296" width="6.00390625" style="5" customWidth="1"/>
    <col min="13297" max="13297" width="6.28125" style="5" customWidth="1"/>
    <col min="13298" max="13298" width="118.140625" style="5" customWidth="1"/>
    <col min="13299" max="13299" width="6.140625" style="5" customWidth="1"/>
    <col min="13300" max="13300" width="8.28125" style="5" customWidth="1"/>
    <col min="13301" max="13301" width="11.8515625" style="5" bestFit="1" customWidth="1"/>
    <col min="13302" max="13302" width="11.28125" style="5" bestFit="1" customWidth="1"/>
    <col min="13303" max="13303" width="9.140625" style="5" customWidth="1"/>
    <col min="13304" max="13304" width="17.28125" style="5" customWidth="1"/>
    <col min="13305" max="13305" width="21.421875" style="5" customWidth="1"/>
    <col min="13306" max="13306" width="21.140625" style="5" customWidth="1"/>
    <col min="13307" max="13307" width="15.7109375" style="5" customWidth="1"/>
    <col min="13308" max="13308" width="61.28125" style="5" customWidth="1"/>
    <col min="13309" max="13309" width="9.140625" style="5" customWidth="1"/>
    <col min="13310" max="13310" width="28.7109375" style="5" customWidth="1"/>
    <col min="13311" max="13311" width="20.28125" style="5" customWidth="1"/>
    <col min="13312" max="13312" width="16.140625" style="5" customWidth="1"/>
    <col min="13313" max="13313" width="21.8515625" style="5" customWidth="1"/>
    <col min="13314" max="13314" width="20.7109375" style="5" customWidth="1"/>
    <col min="13315" max="13551" width="9.140625" style="5" customWidth="1"/>
    <col min="13552" max="13552" width="6.00390625" style="5" customWidth="1"/>
    <col min="13553" max="13553" width="6.28125" style="5" customWidth="1"/>
    <col min="13554" max="13554" width="118.140625" style="5" customWidth="1"/>
    <col min="13555" max="13555" width="6.140625" style="5" customWidth="1"/>
    <col min="13556" max="13556" width="8.28125" style="5" customWidth="1"/>
    <col min="13557" max="13557" width="11.8515625" style="5" bestFit="1" customWidth="1"/>
    <col min="13558" max="13558" width="11.28125" style="5" bestFit="1" customWidth="1"/>
    <col min="13559" max="13559" width="9.140625" style="5" customWidth="1"/>
    <col min="13560" max="13560" width="17.28125" style="5" customWidth="1"/>
    <col min="13561" max="13561" width="21.421875" style="5" customWidth="1"/>
    <col min="13562" max="13562" width="21.140625" style="5" customWidth="1"/>
    <col min="13563" max="13563" width="15.7109375" style="5" customWidth="1"/>
    <col min="13564" max="13564" width="61.28125" style="5" customWidth="1"/>
    <col min="13565" max="13565" width="9.140625" style="5" customWidth="1"/>
    <col min="13566" max="13566" width="28.7109375" style="5" customWidth="1"/>
    <col min="13567" max="13567" width="20.28125" style="5" customWidth="1"/>
    <col min="13568" max="13568" width="16.140625" style="5" customWidth="1"/>
    <col min="13569" max="13569" width="21.8515625" style="5" customWidth="1"/>
    <col min="13570" max="13570" width="20.7109375" style="5" customWidth="1"/>
    <col min="13571" max="13807" width="9.140625" style="5" customWidth="1"/>
    <col min="13808" max="13808" width="6.00390625" style="5" customWidth="1"/>
    <col min="13809" max="13809" width="6.28125" style="5" customWidth="1"/>
    <col min="13810" max="13810" width="118.140625" style="5" customWidth="1"/>
    <col min="13811" max="13811" width="6.140625" style="5" customWidth="1"/>
    <col min="13812" max="13812" width="8.28125" style="5" customWidth="1"/>
    <col min="13813" max="13813" width="11.8515625" style="5" bestFit="1" customWidth="1"/>
    <col min="13814" max="13814" width="11.28125" style="5" bestFit="1" customWidth="1"/>
    <col min="13815" max="13815" width="9.140625" style="5" customWidth="1"/>
    <col min="13816" max="13816" width="17.28125" style="5" customWidth="1"/>
    <col min="13817" max="13817" width="21.421875" style="5" customWidth="1"/>
    <col min="13818" max="13818" width="21.140625" style="5" customWidth="1"/>
    <col min="13819" max="13819" width="15.7109375" style="5" customWidth="1"/>
    <col min="13820" max="13820" width="61.28125" style="5" customWidth="1"/>
    <col min="13821" max="13821" width="9.140625" style="5" customWidth="1"/>
    <col min="13822" max="13822" width="28.7109375" style="5" customWidth="1"/>
    <col min="13823" max="13823" width="20.28125" style="5" customWidth="1"/>
    <col min="13824" max="13824" width="16.140625" style="5" customWidth="1"/>
    <col min="13825" max="13825" width="21.8515625" style="5" customWidth="1"/>
    <col min="13826" max="13826" width="20.7109375" style="5" customWidth="1"/>
    <col min="13827" max="14063" width="9.140625" style="5" customWidth="1"/>
    <col min="14064" max="14064" width="6.00390625" style="5" customWidth="1"/>
    <col min="14065" max="14065" width="6.28125" style="5" customWidth="1"/>
    <col min="14066" max="14066" width="118.140625" style="5" customWidth="1"/>
    <col min="14067" max="14067" width="6.140625" style="5" customWidth="1"/>
    <col min="14068" max="14068" width="8.28125" style="5" customWidth="1"/>
    <col min="14069" max="14069" width="11.8515625" style="5" bestFit="1" customWidth="1"/>
    <col min="14070" max="14070" width="11.28125" style="5" bestFit="1" customWidth="1"/>
    <col min="14071" max="14071" width="9.140625" style="5" customWidth="1"/>
    <col min="14072" max="14072" width="17.28125" style="5" customWidth="1"/>
    <col min="14073" max="14073" width="21.421875" style="5" customWidth="1"/>
    <col min="14074" max="14074" width="21.140625" style="5" customWidth="1"/>
    <col min="14075" max="14075" width="15.7109375" style="5" customWidth="1"/>
    <col min="14076" max="14076" width="61.28125" style="5" customWidth="1"/>
    <col min="14077" max="14077" width="9.140625" style="5" customWidth="1"/>
    <col min="14078" max="14078" width="28.7109375" style="5" customWidth="1"/>
    <col min="14079" max="14079" width="20.28125" style="5" customWidth="1"/>
    <col min="14080" max="14080" width="16.140625" style="5" customWidth="1"/>
    <col min="14081" max="14081" width="21.8515625" style="5" customWidth="1"/>
    <col min="14082" max="14082" width="20.7109375" style="5" customWidth="1"/>
    <col min="14083" max="14319" width="9.140625" style="5" customWidth="1"/>
    <col min="14320" max="14320" width="6.00390625" style="5" customWidth="1"/>
    <col min="14321" max="14321" width="6.28125" style="5" customWidth="1"/>
    <col min="14322" max="14322" width="118.140625" style="5" customWidth="1"/>
    <col min="14323" max="14323" width="6.140625" style="5" customWidth="1"/>
    <col min="14324" max="14324" width="8.28125" style="5" customWidth="1"/>
    <col min="14325" max="14325" width="11.8515625" style="5" bestFit="1" customWidth="1"/>
    <col min="14326" max="14326" width="11.28125" style="5" bestFit="1" customWidth="1"/>
    <col min="14327" max="14327" width="9.140625" style="5" customWidth="1"/>
    <col min="14328" max="14328" width="17.28125" style="5" customWidth="1"/>
    <col min="14329" max="14329" width="21.421875" style="5" customWidth="1"/>
    <col min="14330" max="14330" width="21.140625" style="5" customWidth="1"/>
    <col min="14331" max="14331" width="15.7109375" style="5" customWidth="1"/>
    <col min="14332" max="14332" width="61.28125" style="5" customWidth="1"/>
    <col min="14333" max="14333" width="9.140625" style="5" customWidth="1"/>
    <col min="14334" max="14334" width="28.7109375" style="5" customWidth="1"/>
    <col min="14335" max="14335" width="20.28125" style="5" customWidth="1"/>
    <col min="14336" max="14336" width="16.140625" style="5" customWidth="1"/>
    <col min="14337" max="14337" width="21.8515625" style="5" customWidth="1"/>
    <col min="14338" max="14338" width="20.7109375" style="5" customWidth="1"/>
    <col min="14339" max="14575" width="9.140625" style="5" customWidth="1"/>
    <col min="14576" max="14576" width="6.00390625" style="5" customWidth="1"/>
    <col min="14577" max="14577" width="6.28125" style="5" customWidth="1"/>
    <col min="14578" max="14578" width="118.140625" style="5" customWidth="1"/>
    <col min="14579" max="14579" width="6.140625" style="5" customWidth="1"/>
    <col min="14580" max="14580" width="8.28125" style="5" customWidth="1"/>
    <col min="14581" max="14581" width="11.8515625" style="5" bestFit="1" customWidth="1"/>
    <col min="14582" max="14582" width="11.28125" style="5" bestFit="1" customWidth="1"/>
    <col min="14583" max="14583" width="9.140625" style="5" customWidth="1"/>
    <col min="14584" max="14584" width="17.28125" style="5" customWidth="1"/>
    <col min="14585" max="14585" width="21.421875" style="5" customWidth="1"/>
    <col min="14586" max="14586" width="21.140625" style="5" customWidth="1"/>
    <col min="14587" max="14587" width="15.7109375" style="5" customWidth="1"/>
    <col min="14588" max="14588" width="61.28125" style="5" customWidth="1"/>
    <col min="14589" max="14589" width="9.140625" style="5" customWidth="1"/>
    <col min="14590" max="14590" width="28.7109375" style="5" customWidth="1"/>
    <col min="14591" max="14591" width="20.28125" style="5" customWidth="1"/>
    <col min="14592" max="14592" width="16.140625" style="5" customWidth="1"/>
    <col min="14593" max="14593" width="21.8515625" style="5" customWidth="1"/>
    <col min="14594" max="14594" width="20.7109375" style="5" customWidth="1"/>
    <col min="14595" max="14831" width="9.140625" style="5" customWidth="1"/>
    <col min="14832" max="14832" width="6.00390625" style="5" customWidth="1"/>
    <col min="14833" max="14833" width="6.28125" style="5" customWidth="1"/>
    <col min="14834" max="14834" width="118.140625" style="5" customWidth="1"/>
    <col min="14835" max="14835" width="6.140625" style="5" customWidth="1"/>
    <col min="14836" max="14836" width="8.28125" style="5" customWidth="1"/>
    <col min="14837" max="14837" width="11.8515625" style="5" bestFit="1" customWidth="1"/>
    <col min="14838" max="14838" width="11.28125" style="5" bestFit="1" customWidth="1"/>
    <col min="14839" max="14839" width="9.140625" style="5" customWidth="1"/>
    <col min="14840" max="14840" width="17.28125" style="5" customWidth="1"/>
    <col min="14841" max="14841" width="21.421875" style="5" customWidth="1"/>
    <col min="14842" max="14842" width="21.140625" style="5" customWidth="1"/>
    <col min="14843" max="14843" width="15.7109375" style="5" customWidth="1"/>
    <col min="14844" max="14844" width="61.28125" style="5" customWidth="1"/>
    <col min="14845" max="14845" width="9.140625" style="5" customWidth="1"/>
    <col min="14846" max="14846" width="28.7109375" style="5" customWidth="1"/>
    <col min="14847" max="14847" width="20.28125" style="5" customWidth="1"/>
    <col min="14848" max="14848" width="16.140625" style="5" customWidth="1"/>
    <col min="14849" max="14849" width="21.8515625" style="5" customWidth="1"/>
    <col min="14850" max="14850" width="20.7109375" style="5" customWidth="1"/>
    <col min="14851" max="15087" width="9.140625" style="5" customWidth="1"/>
    <col min="15088" max="15088" width="6.00390625" style="5" customWidth="1"/>
    <col min="15089" max="15089" width="6.28125" style="5" customWidth="1"/>
    <col min="15090" max="15090" width="118.140625" style="5" customWidth="1"/>
    <col min="15091" max="15091" width="6.140625" style="5" customWidth="1"/>
    <col min="15092" max="15092" width="8.28125" style="5" customWidth="1"/>
    <col min="15093" max="15093" width="11.8515625" style="5" bestFit="1" customWidth="1"/>
    <col min="15094" max="15094" width="11.28125" style="5" bestFit="1" customWidth="1"/>
    <col min="15095" max="15095" width="9.140625" style="5" customWidth="1"/>
    <col min="15096" max="15096" width="17.28125" style="5" customWidth="1"/>
    <col min="15097" max="15097" width="21.421875" style="5" customWidth="1"/>
    <col min="15098" max="15098" width="21.140625" style="5" customWidth="1"/>
    <col min="15099" max="15099" width="15.7109375" style="5" customWidth="1"/>
    <col min="15100" max="15100" width="61.28125" style="5" customWidth="1"/>
    <col min="15101" max="15101" width="9.140625" style="5" customWidth="1"/>
    <col min="15102" max="15102" width="28.7109375" style="5" customWidth="1"/>
    <col min="15103" max="15103" width="20.28125" style="5" customWidth="1"/>
    <col min="15104" max="15104" width="16.140625" style="5" customWidth="1"/>
    <col min="15105" max="15105" width="21.8515625" style="5" customWidth="1"/>
    <col min="15106" max="15106" width="20.7109375" style="5" customWidth="1"/>
    <col min="15107" max="15343" width="9.140625" style="5" customWidth="1"/>
    <col min="15344" max="15344" width="6.00390625" style="5" customWidth="1"/>
    <col min="15345" max="15345" width="6.28125" style="5" customWidth="1"/>
    <col min="15346" max="15346" width="118.140625" style="5" customWidth="1"/>
    <col min="15347" max="15347" width="6.140625" style="5" customWidth="1"/>
    <col min="15348" max="15348" width="8.28125" style="5" customWidth="1"/>
    <col min="15349" max="15349" width="11.8515625" style="5" bestFit="1" customWidth="1"/>
    <col min="15350" max="15350" width="11.28125" style="5" bestFit="1" customWidth="1"/>
    <col min="15351" max="15351" width="9.140625" style="5" customWidth="1"/>
    <col min="15352" max="15352" width="17.28125" style="5" customWidth="1"/>
    <col min="15353" max="15353" width="21.421875" style="5" customWidth="1"/>
    <col min="15354" max="15354" width="21.140625" style="5" customWidth="1"/>
    <col min="15355" max="15355" width="15.7109375" style="5" customWidth="1"/>
    <col min="15356" max="15356" width="61.28125" style="5" customWidth="1"/>
    <col min="15357" max="15357" width="9.140625" style="5" customWidth="1"/>
    <col min="15358" max="15358" width="28.7109375" style="5" customWidth="1"/>
    <col min="15359" max="15359" width="20.28125" style="5" customWidth="1"/>
    <col min="15360" max="15360" width="16.140625" style="5" customWidth="1"/>
    <col min="15361" max="15361" width="21.8515625" style="5" customWidth="1"/>
    <col min="15362" max="15362" width="20.7109375" style="5" customWidth="1"/>
    <col min="15363" max="15599" width="9.140625" style="5" customWidth="1"/>
    <col min="15600" max="15600" width="6.00390625" style="5" customWidth="1"/>
    <col min="15601" max="15601" width="6.28125" style="5" customWidth="1"/>
    <col min="15602" max="15602" width="118.140625" style="5" customWidth="1"/>
    <col min="15603" max="15603" width="6.140625" style="5" customWidth="1"/>
    <col min="15604" max="15604" width="8.28125" style="5" customWidth="1"/>
    <col min="15605" max="15605" width="11.8515625" style="5" bestFit="1" customWidth="1"/>
    <col min="15606" max="15606" width="11.28125" style="5" bestFit="1" customWidth="1"/>
    <col min="15607" max="15607" width="9.140625" style="5" customWidth="1"/>
    <col min="15608" max="15608" width="17.28125" style="5" customWidth="1"/>
    <col min="15609" max="15609" width="21.421875" style="5" customWidth="1"/>
    <col min="15610" max="15610" width="21.140625" style="5" customWidth="1"/>
    <col min="15611" max="15611" width="15.7109375" style="5" customWidth="1"/>
    <col min="15612" max="15612" width="61.28125" style="5" customWidth="1"/>
    <col min="15613" max="15613" width="9.140625" style="5" customWidth="1"/>
    <col min="15614" max="15614" width="28.7109375" style="5" customWidth="1"/>
    <col min="15615" max="15615" width="20.28125" style="5" customWidth="1"/>
    <col min="15616" max="15616" width="16.140625" style="5" customWidth="1"/>
    <col min="15617" max="15617" width="21.8515625" style="5" customWidth="1"/>
    <col min="15618" max="15618" width="20.7109375" style="5" customWidth="1"/>
    <col min="15619" max="15855" width="9.140625" style="5" customWidth="1"/>
    <col min="15856" max="15856" width="6.00390625" style="5" customWidth="1"/>
    <col min="15857" max="15857" width="6.28125" style="5" customWidth="1"/>
    <col min="15858" max="15858" width="118.140625" style="5" customWidth="1"/>
    <col min="15859" max="15859" width="6.140625" style="5" customWidth="1"/>
    <col min="15860" max="15860" width="8.28125" style="5" customWidth="1"/>
    <col min="15861" max="15861" width="11.8515625" style="5" bestFit="1" customWidth="1"/>
    <col min="15862" max="15862" width="11.28125" style="5" bestFit="1" customWidth="1"/>
    <col min="15863" max="15863" width="9.140625" style="5" customWidth="1"/>
    <col min="15864" max="15864" width="17.28125" style="5" customWidth="1"/>
    <col min="15865" max="15865" width="21.421875" style="5" customWidth="1"/>
    <col min="15866" max="15866" width="21.140625" style="5" customWidth="1"/>
    <col min="15867" max="15867" width="15.7109375" style="5" customWidth="1"/>
    <col min="15868" max="15868" width="61.28125" style="5" customWidth="1"/>
    <col min="15869" max="15869" width="9.140625" style="5" customWidth="1"/>
    <col min="15870" max="15870" width="28.7109375" style="5" customWidth="1"/>
    <col min="15871" max="15871" width="20.28125" style="5" customWidth="1"/>
    <col min="15872" max="15872" width="16.140625" style="5" customWidth="1"/>
    <col min="15873" max="15873" width="21.8515625" style="5" customWidth="1"/>
    <col min="15874" max="15874" width="20.7109375" style="5" customWidth="1"/>
    <col min="15875" max="16111" width="9.140625" style="5" customWidth="1"/>
    <col min="16112" max="16112" width="6.00390625" style="5" customWidth="1"/>
    <col min="16113" max="16113" width="6.28125" style="5" customWidth="1"/>
    <col min="16114" max="16114" width="118.140625" style="5" customWidth="1"/>
    <col min="16115" max="16115" width="6.140625" style="5" customWidth="1"/>
    <col min="16116" max="16116" width="8.28125" style="5" customWidth="1"/>
    <col min="16117" max="16117" width="11.8515625" style="5" bestFit="1" customWidth="1"/>
    <col min="16118" max="16118" width="11.28125" style="5" bestFit="1" customWidth="1"/>
    <col min="16119" max="16119" width="9.140625" style="5" customWidth="1"/>
    <col min="16120" max="16120" width="17.28125" style="5" customWidth="1"/>
    <col min="16121" max="16121" width="21.421875" style="5" customWidth="1"/>
    <col min="16122" max="16122" width="21.140625" style="5" customWidth="1"/>
    <col min="16123" max="16123" width="15.7109375" style="5" customWidth="1"/>
    <col min="16124" max="16124" width="61.28125" style="5" customWidth="1"/>
    <col min="16125" max="16125" width="9.140625" style="5" customWidth="1"/>
    <col min="16126" max="16126" width="28.7109375" style="5" customWidth="1"/>
    <col min="16127" max="16127" width="20.28125" style="5" customWidth="1"/>
    <col min="16128" max="16128" width="16.140625" style="5" customWidth="1"/>
    <col min="16129" max="16129" width="21.8515625" style="5" customWidth="1"/>
    <col min="16130" max="16130" width="20.7109375" style="5" customWidth="1"/>
    <col min="16131" max="16384" width="9.140625" style="5" customWidth="1"/>
  </cols>
  <sheetData>
    <row r="1" spans="2:4" ht="15">
      <c r="B1"/>
      <c r="C1" s="2"/>
      <c r="D1" s="3"/>
    </row>
    <row r="2" spans="2:10" ht="20.25">
      <c r="B2" s="34"/>
      <c r="C2" s="34"/>
      <c r="D2" s="34"/>
      <c r="E2" s="34"/>
      <c r="F2" s="33"/>
      <c r="G2" s="33"/>
      <c r="H2" s="33"/>
      <c r="I2" s="33"/>
      <c r="J2" s="33"/>
    </row>
    <row r="3" spans="2:10" ht="15">
      <c r="B3" s="6"/>
      <c r="D3" s="8"/>
      <c r="E3" s="9"/>
      <c r="F3" s="9"/>
      <c r="G3" s="9"/>
      <c r="H3" s="9"/>
      <c r="I3" s="9"/>
      <c r="J3" s="9"/>
    </row>
    <row r="4" spans="2:4" ht="15">
      <c r="B4" t="s">
        <v>11</v>
      </c>
      <c r="C4" t="s">
        <v>163</v>
      </c>
      <c r="D4" s="5"/>
    </row>
    <row r="5" spans="2:4" ht="15">
      <c r="B5" t="s">
        <v>12</v>
      </c>
      <c r="C5" t="s">
        <v>164</v>
      </c>
      <c r="D5" s="5"/>
    </row>
    <row r="6" spans="2:10" ht="16.5" thickBot="1">
      <c r="B6" s="80"/>
      <c r="C6" s="80"/>
      <c r="D6" s="11"/>
      <c r="E6" s="12"/>
      <c r="F6" s="12"/>
      <c r="G6" s="12"/>
      <c r="H6" s="12"/>
      <c r="I6" s="12"/>
      <c r="J6" s="12"/>
    </row>
    <row r="7" spans="1:10" ht="15">
      <c r="A7" s="81"/>
      <c r="B7" s="82" t="s">
        <v>4</v>
      </c>
      <c r="C7" s="84" t="s">
        <v>5</v>
      </c>
      <c r="D7" s="73" t="s">
        <v>44</v>
      </c>
      <c r="E7" s="71" t="s">
        <v>118</v>
      </c>
      <c r="F7" s="73" t="s">
        <v>6</v>
      </c>
      <c r="G7" s="74"/>
      <c r="H7" s="73" t="s">
        <v>7</v>
      </c>
      <c r="I7" s="75"/>
      <c r="J7" s="76"/>
    </row>
    <row r="8" spans="1:10" ht="15.75" thickBot="1">
      <c r="A8" s="81"/>
      <c r="B8" s="83"/>
      <c r="C8" s="85"/>
      <c r="D8" s="86"/>
      <c r="E8" s="72"/>
      <c r="F8" s="36" t="s">
        <v>8</v>
      </c>
      <c r="G8" s="36" t="s">
        <v>9</v>
      </c>
      <c r="H8" s="36" t="s">
        <v>8</v>
      </c>
      <c r="I8" s="36" t="s">
        <v>9</v>
      </c>
      <c r="J8" s="37" t="s">
        <v>13</v>
      </c>
    </row>
    <row r="9" spans="2:5" ht="15.75" thickBot="1">
      <c r="B9" s="78"/>
      <c r="C9" s="78"/>
      <c r="D9" s="78"/>
      <c r="E9" s="78"/>
    </row>
    <row r="10" spans="2:10" ht="15.75" thickBot="1">
      <c r="B10" s="13">
        <v>1</v>
      </c>
      <c r="C10" s="70" t="s">
        <v>45</v>
      </c>
      <c r="D10" s="70"/>
      <c r="E10" s="14"/>
      <c r="F10" s="14"/>
      <c r="G10" s="14"/>
      <c r="H10" s="45">
        <f>SUM(H11:H24)</f>
        <v>1353651.659893542</v>
      </c>
      <c r="I10" s="45">
        <f>SUM(I11:I24)</f>
        <v>112085.28239224073</v>
      </c>
      <c r="J10" s="46">
        <f>SUM(J11:J24)</f>
        <v>1465736.9422857827</v>
      </c>
    </row>
    <row r="11" spans="2:10" ht="15">
      <c r="B11" s="42" t="s">
        <v>14</v>
      </c>
      <c r="C11" s="79" t="s">
        <v>166</v>
      </c>
      <c r="D11" s="79"/>
      <c r="E11" s="79"/>
      <c r="F11" s="43"/>
      <c r="G11" s="43"/>
      <c r="H11" s="43"/>
      <c r="I11" s="43"/>
      <c r="J11" s="44"/>
    </row>
    <row r="12" spans="2:11" ht="27.75" customHeight="1">
      <c r="B12" s="16" t="s">
        <v>154</v>
      </c>
      <c r="C12" s="17" t="s">
        <v>112</v>
      </c>
      <c r="D12" s="18" t="s">
        <v>46</v>
      </c>
      <c r="E12" s="18">
        <v>2</v>
      </c>
      <c r="F12" s="18">
        <v>129632.61414082033</v>
      </c>
      <c r="G12" s="18">
        <v>4709.309810584488</v>
      </c>
      <c r="H12" s="18">
        <f>E12*F12*(1+$D$89)</f>
        <v>259265.22828164065</v>
      </c>
      <c r="I12" s="18">
        <f>E12*G12*(1+$D$89)</f>
        <v>9418.619621168977</v>
      </c>
      <c r="J12" s="41">
        <f>H12+I12</f>
        <v>268683.8479028096</v>
      </c>
      <c r="K12" s="15"/>
    </row>
    <row r="13" spans="2:10" ht="41.25" customHeight="1">
      <c r="B13" s="16" t="s">
        <v>155</v>
      </c>
      <c r="C13" s="17" t="s">
        <v>165</v>
      </c>
      <c r="D13" s="18" t="s">
        <v>46</v>
      </c>
      <c r="E13" s="18">
        <v>4</v>
      </c>
      <c r="F13" s="18">
        <v>85780.21994511744</v>
      </c>
      <c r="G13" s="18">
        <v>5361.26374656984</v>
      </c>
      <c r="H13" s="18">
        <f>E13*F13*(1+$D$89)</f>
        <v>343120.87978046975</v>
      </c>
      <c r="I13" s="18">
        <f>E13*G13*(1+$D$89)</f>
        <v>21445.05498627936</v>
      </c>
      <c r="J13" s="41">
        <f>H13+I13</f>
        <v>364565.9347667491</v>
      </c>
    </row>
    <row r="14" spans="2:10" ht="15">
      <c r="B14" s="39" t="s">
        <v>17</v>
      </c>
      <c r="C14" s="77" t="s">
        <v>167</v>
      </c>
      <c r="D14" s="77"/>
      <c r="E14" s="77"/>
      <c r="F14" s="38"/>
      <c r="G14" s="38"/>
      <c r="H14" s="38"/>
      <c r="I14" s="38"/>
      <c r="J14" s="40"/>
    </row>
    <row r="15" spans="2:10" ht="25.5">
      <c r="B15" s="16" t="s">
        <v>156</v>
      </c>
      <c r="C15" s="17" t="s">
        <v>168</v>
      </c>
      <c r="D15" s="18" t="s">
        <v>0</v>
      </c>
      <c r="E15" s="18">
        <v>2</v>
      </c>
      <c r="F15" s="18">
        <v>117392.44315429684</v>
      </c>
      <c r="G15" s="18">
        <v>3550.385222599264</v>
      </c>
      <c r="H15" s="18">
        <f>E15*F15*(1+$D$89)</f>
        <v>234784.88630859368</v>
      </c>
      <c r="I15" s="18">
        <f>E15*G15*(1+$D$89)</f>
        <v>7100.770445198528</v>
      </c>
      <c r="J15" s="41">
        <f aca="true" t="shared" si="0" ref="J15:J16">H15+I15</f>
        <v>241885.6567537922</v>
      </c>
    </row>
    <row r="16" spans="2:10" ht="39.75" customHeight="1">
      <c r="B16" s="16" t="s">
        <v>157</v>
      </c>
      <c r="C16" s="17" t="s">
        <v>169</v>
      </c>
      <c r="D16" s="18" t="s">
        <v>0</v>
      </c>
      <c r="E16" s="18">
        <v>2</v>
      </c>
      <c r="F16" s="18">
        <v>95006.01467778125</v>
      </c>
      <c r="G16" s="18">
        <v>5292.247202190279</v>
      </c>
      <c r="H16" s="18">
        <f>E16*F16*(1+$D$89)</f>
        <v>190012.0293555625</v>
      </c>
      <c r="I16" s="18">
        <f>E16*G16*(1+$D$89)</f>
        <v>10584.494404380557</v>
      </c>
      <c r="J16" s="41">
        <f t="shared" si="0"/>
        <v>200596.52375994305</v>
      </c>
    </row>
    <row r="17" spans="2:10" ht="15">
      <c r="B17" s="39" t="s">
        <v>19</v>
      </c>
      <c r="C17" s="77" t="s">
        <v>170</v>
      </c>
      <c r="D17" s="77"/>
      <c r="E17" s="77"/>
      <c r="F17" s="38"/>
      <c r="G17" s="38"/>
      <c r="H17" s="38"/>
      <c r="I17" s="38"/>
      <c r="J17" s="40"/>
    </row>
    <row r="18" spans="2:10" ht="25.5">
      <c r="B18" s="16" t="s">
        <v>158</v>
      </c>
      <c r="C18" s="17" t="s">
        <v>113</v>
      </c>
      <c r="D18" s="18" t="s">
        <v>0</v>
      </c>
      <c r="E18" s="18">
        <v>2</v>
      </c>
      <c r="F18" s="18">
        <v>31340.650996837914</v>
      </c>
      <c r="G18" s="18">
        <v>2180.7610037561176</v>
      </c>
      <c r="H18" s="18">
        <f>E18*F18*(1+$D$89)</f>
        <v>62681.30199367583</v>
      </c>
      <c r="I18" s="18">
        <f>E18*G18*(1+$D$89)</f>
        <v>4361.522007512235</v>
      </c>
      <c r="J18" s="41">
        <f aca="true" t="shared" si="1" ref="J18:J19">H18+I18</f>
        <v>67042.82400118807</v>
      </c>
    </row>
    <row r="19" spans="2:10" ht="37.5" customHeight="1">
      <c r="B19" s="16" t="s">
        <v>159</v>
      </c>
      <c r="C19" s="17" t="s">
        <v>114</v>
      </c>
      <c r="D19" s="18" t="s">
        <v>0</v>
      </c>
      <c r="E19" s="18">
        <v>2</v>
      </c>
      <c r="F19" s="18">
        <v>44917.78571843688</v>
      </c>
      <c r="G19" s="18">
        <v>4108.945146041749</v>
      </c>
      <c r="H19" s="18">
        <f>E19*F19*(1+$D$89)</f>
        <v>89835.57143687375</v>
      </c>
      <c r="I19" s="18">
        <f>E19*G19*(1+$D$89)</f>
        <v>8217.890292083497</v>
      </c>
      <c r="J19" s="41">
        <f t="shared" si="1"/>
        <v>98053.46172895725</v>
      </c>
    </row>
    <row r="20" spans="2:10" ht="15">
      <c r="B20" s="39" t="s">
        <v>18</v>
      </c>
      <c r="C20" s="77" t="s">
        <v>47</v>
      </c>
      <c r="D20" s="77"/>
      <c r="E20" s="77"/>
      <c r="F20" s="38"/>
      <c r="G20" s="38"/>
      <c r="H20" s="38"/>
      <c r="I20" s="38"/>
      <c r="J20" s="40"/>
    </row>
    <row r="21" spans="2:10" ht="25.5">
      <c r="B21" s="16" t="s">
        <v>160</v>
      </c>
      <c r="C21" s="17" t="s">
        <v>115</v>
      </c>
      <c r="D21" s="18" t="s">
        <v>0</v>
      </c>
      <c r="E21" s="18">
        <v>1</v>
      </c>
      <c r="F21" s="18">
        <v>16874.154022019</v>
      </c>
      <c r="G21" s="18">
        <v>2914.7212376096977</v>
      </c>
      <c r="H21" s="18">
        <f>E21*F21*(1+$D$89)</f>
        <v>16874.154022019</v>
      </c>
      <c r="I21" s="18">
        <f>E21*G21*(1+$D$89)</f>
        <v>2914.7212376096977</v>
      </c>
      <c r="J21" s="41">
        <f aca="true" t="shared" si="2" ref="J21:J24">H21+I21</f>
        <v>19788.875259628698</v>
      </c>
    </row>
    <row r="22" spans="2:10" ht="25.5">
      <c r="B22" s="16" t="s">
        <v>161</v>
      </c>
      <c r="C22" s="17" t="s">
        <v>117</v>
      </c>
      <c r="D22" s="18" t="s">
        <v>0</v>
      </c>
      <c r="E22" s="18">
        <v>1</v>
      </c>
      <c r="F22" s="18">
        <v>8810.94884066837</v>
      </c>
      <c r="G22" s="18">
        <v>1724.562940344343</v>
      </c>
      <c r="H22" s="18">
        <f>E22*F22*(1+$D$89)</f>
        <v>8810.94884066837</v>
      </c>
      <c r="I22" s="18">
        <f>E22*G22*(1+$D$89)</f>
        <v>1724.562940344343</v>
      </c>
      <c r="J22" s="41">
        <f t="shared" si="2"/>
        <v>10535.511781012714</v>
      </c>
    </row>
    <row r="23" spans="2:10" ht="25.5">
      <c r="B23" s="16" t="s">
        <v>162</v>
      </c>
      <c r="C23" s="17" t="s">
        <v>116</v>
      </c>
      <c r="D23" s="18" t="s">
        <v>0</v>
      </c>
      <c r="E23" s="18">
        <v>1</v>
      </c>
      <c r="F23" s="18">
        <v>12334.86506755183</v>
      </c>
      <c r="G23" s="18">
        <v>1878.4058478505322</v>
      </c>
      <c r="H23" s="18">
        <f>E23*F23*(1+$D$89)</f>
        <v>12334.86506755183</v>
      </c>
      <c r="I23" s="18">
        <f>E23*G23*(1+$D$89)</f>
        <v>1878.4058478505322</v>
      </c>
      <c r="J23" s="41">
        <f t="shared" si="2"/>
        <v>14213.270915402361</v>
      </c>
    </row>
    <row r="24" spans="2:10" ht="26.25" thickBot="1">
      <c r="B24" s="16" t="s">
        <v>172</v>
      </c>
      <c r="C24" s="17" t="s">
        <v>171</v>
      </c>
      <c r="D24" s="66" t="s">
        <v>46</v>
      </c>
      <c r="E24" s="66">
        <v>52</v>
      </c>
      <c r="F24" s="18">
        <v>2614.0729770478238</v>
      </c>
      <c r="G24" s="18">
        <v>854.6007809579423</v>
      </c>
      <c r="H24" s="18">
        <f>E24*F24*(1+$D$89)</f>
        <v>135931.79480648684</v>
      </c>
      <c r="I24" s="18">
        <f>E24*G24*(1+$D$89)</f>
        <v>44439.240609813</v>
      </c>
      <c r="J24" s="41">
        <f t="shared" si="2"/>
        <v>180371.03541629983</v>
      </c>
    </row>
    <row r="25" spans="2:10" ht="15.75" thickBot="1">
      <c r="B25" s="13">
        <v>2</v>
      </c>
      <c r="C25" s="70" t="s">
        <v>48</v>
      </c>
      <c r="D25" s="70"/>
      <c r="E25" s="70"/>
      <c r="F25" s="51"/>
      <c r="G25" s="51"/>
      <c r="H25" s="45">
        <f>SUM(H26:H50)</f>
        <v>105965.8388224896</v>
      </c>
      <c r="I25" s="45">
        <f>SUM(I26:I50)</f>
        <v>78289.14959512113</v>
      </c>
      <c r="J25" s="46">
        <f>SUM(J26:J50)</f>
        <v>184254.98841761073</v>
      </c>
    </row>
    <row r="26" spans="2:10" ht="15">
      <c r="B26" s="49" t="s">
        <v>20</v>
      </c>
      <c r="C26" s="21" t="s">
        <v>49</v>
      </c>
      <c r="D26" s="22" t="s">
        <v>3</v>
      </c>
      <c r="E26" s="23">
        <v>69</v>
      </c>
      <c r="F26" s="23">
        <v>12.572560634923645</v>
      </c>
      <c r="G26" s="23">
        <v>51.132423634856934</v>
      </c>
      <c r="H26" s="23">
        <f aca="true" t="shared" si="3" ref="H26:H50">E26*F26*(1+$D$89)</f>
        <v>867.5066838097315</v>
      </c>
      <c r="I26" s="23">
        <f aca="true" t="shared" si="4" ref="I26:I50">E26*G26*(1+$D$89)</f>
        <v>3528.1372308051286</v>
      </c>
      <c r="J26" s="50">
        <f aca="true" t="shared" si="5" ref="J26:J50">H26+I26</f>
        <v>4395.6439146148605</v>
      </c>
    </row>
    <row r="27" spans="2:10" ht="15">
      <c r="B27" s="20" t="s">
        <v>15</v>
      </c>
      <c r="C27" s="17" t="s">
        <v>50</v>
      </c>
      <c r="D27" s="19" t="s">
        <v>3</v>
      </c>
      <c r="E27" s="18">
        <v>144.6</v>
      </c>
      <c r="F27" s="18">
        <v>18.805678634347938</v>
      </c>
      <c r="G27" s="18">
        <v>55.13065397691577</v>
      </c>
      <c r="H27" s="18">
        <f t="shared" si="3"/>
        <v>2719.301130526712</v>
      </c>
      <c r="I27" s="18">
        <f t="shared" si="4"/>
        <v>7971.8925650620195</v>
      </c>
      <c r="J27" s="41">
        <f t="shared" si="5"/>
        <v>10691.193695588732</v>
      </c>
    </row>
    <row r="28" spans="2:10" ht="15">
      <c r="B28" s="20" t="s">
        <v>23</v>
      </c>
      <c r="C28" s="17" t="s">
        <v>51</v>
      </c>
      <c r="D28" s="19" t="s">
        <v>3</v>
      </c>
      <c r="E28" s="18">
        <v>167.8</v>
      </c>
      <c r="F28" s="18">
        <v>25.11013403393739</v>
      </c>
      <c r="G28" s="18">
        <v>58.34719941495825</v>
      </c>
      <c r="H28" s="18">
        <f t="shared" si="3"/>
        <v>4213.480490894694</v>
      </c>
      <c r="I28" s="18">
        <f t="shared" si="4"/>
        <v>9790.660061829994</v>
      </c>
      <c r="J28" s="41">
        <f t="shared" si="5"/>
        <v>14004.14055272469</v>
      </c>
    </row>
    <row r="29" spans="2:10" ht="15">
      <c r="B29" s="20" t="s">
        <v>24</v>
      </c>
      <c r="C29" s="17" t="s">
        <v>52</v>
      </c>
      <c r="D29" s="19" t="s">
        <v>3</v>
      </c>
      <c r="E29" s="18">
        <v>117.1</v>
      </c>
      <c r="F29" s="18">
        <v>32.24139604854403</v>
      </c>
      <c r="G29" s="18">
        <v>60.2254741003399</v>
      </c>
      <c r="H29" s="18">
        <f t="shared" si="3"/>
        <v>3775.467477284506</v>
      </c>
      <c r="I29" s="18">
        <f t="shared" si="4"/>
        <v>7052.4030171498025</v>
      </c>
      <c r="J29" s="41">
        <f t="shared" si="5"/>
        <v>10827.870494434308</v>
      </c>
    </row>
    <row r="30" spans="2:10" ht="15">
      <c r="B30" s="20" t="s">
        <v>25</v>
      </c>
      <c r="C30" s="17" t="s">
        <v>53</v>
      </c>
      <c r="D30" s="19" t="s">
        <v>3</v>
      </c>
      <c r="E30" s="18">
        <v>182.5</v>
      </c>
      <c r="F30" s="18">
        <v>38.852017980314535</v>
      </c>
      <c r="G30" s="18">
        <v>63.19928258131164</v>
      </c>
      <c r="H30" s="18">
        <f t="shared" si="3"/>
        <v>7090.493281407403</v>
      </c>
      <c r="I30" s="18">
        <f t="shared" si="4"/>
        <v>11533.869071089375</v>
      </c>
      <c r="J30" s="41">
        <f t="shared" si="5"/>
        <v>18624.362352496777</v>
      </c>
    </row>
    <row r="31" spans="2:10" ht="15">
      <c r="B31" s="20" t="s">
        <v>26</v>
      </c>
      <c r="C31" s="17" t="s">
        <v>54</v>
      </c>
      <c r="D31" s="19" t="s">
        <v>3</v>
      </c>
      <c r="E31" s="18">
        <v>23</v>
      </c>
      <c r="F31" s="18">
        <v>43.72557967814383</v>
      </c>
      <c r="G31" s="18">
        <v>64.77863656021307</v>
      </c>
      <c r="H31" s="18">
        <f t="shared" si="3"/>
        <v>1005.6883325973081</v>
      </c>
      <c r="I31" s="18">
        <f t="shared" si="4"/>
        <v>1489.9086408849007</v>
      </c>
      <c r="J31" s="41">
        <f t="shared" si="5"/>
        <v>2495.596973482209</v>
      </c>
    </row>
    <row r="32" spans="2:10" ht="15">
      <c r="B32" s="20" t="s">
        <v>27</v>
      </c>
      <c r="C32" s="17" t="s">
        <v>55</v>
      </c>
      <c r="D32" s="19" t="s">
        <v>3</v>
      </c>
      <c r="E32" s="18">
        <v>53.3</v>
      </c>
      <c r="F32" s="18">
        <v>51.17290727354631</v>
      </c>
      <c r="G32" s="18">
        <v>69.31788236257269</v>
      </c>
      <c r="H32" s="18">
        <f t="shared" si="3"/>
        <v>2727.515957680018</v>
      </c>
      <c r="I32" s="18">
        <f t="shared" si="4"/>
        <v>3694.643129925124</v>
      </c>
      <c r="J32" s="41">
        <f t="shared" si="5"/>
        <v>6422.159087605141</v>
      </c>
    </row>
    <row r="33" spans="2:10" ht="15">
      <c r="B33" s="20" t="s">
        <v>28</v>
      </c>
      <c r="C33" s="17" t="s">
        <v>56</v>
      </c>
      <c r="D33" s="19" t="s">
        <v>3</v>
      </c>
      <c r="E33" s="18">
        <v>41.4</v>
      </c>
      <c r="F33" s="18">
        <v>58.83286215356236</v>
      </c>
      <c r="G33" s="18">
        <v>73.41183150971754</v>
      </c>
      <c r="H33" s="18">
        <f t="shared" si="3"/>
        <v>2435.6804931574816</v>
      </c>
      <c r="I33" s="18">
        <f t="shared" si="4"/>
        <v>3039.249824502306</v>
      </c>
      <c r="J33" s="41">
        <f t="shared" si="5"/>
        <v>5474.930317659788</v>
      </c>
    </row>
    <row r="34" spans="2:10" ht="15">
      <c r="B34" s="20" t="s">
        <v>29</v>
      </c>
      <c r="C34" s="17" t="s">
        <v>57</v>
      </c>
      <c r="D34" s="19" t="s">
        <v>3</v>
      </c>
      <c r="E34" s="18">
        <v>42.5</v>
      </c>
      <c r="F34" s="18">
        <v>65.47806216010996</v>
      </c>
      <c r="G34" s="18">
        <v>75.0703897377057</v>
      </c>
      <c r="H34" s="18">
        <f t="shared" si="3"/>
        <v>2782.8176418046733</v>
      </c>
      <c r="I34" s="18">
        <f t="shared" si="4"/>
        <v>3190.491563852492</v>
      </c>
      <c r="J34" s="41">
        <f t="shared" si="5"/>
        <v>5973.309205657166</v>
      </c>
    </row>
    <row r="35" spans="2:10" ht="15">
      <c r="B35" s="20" t="s">
        <v>138</v>
      </c>
      <c r="C35" s="17" t="s">
        <v>58</v>
      </c>
      <c r="D35" s="19" t="s">
        <v>3</v>
      </c>
      <c r="E35" s="18">
        <v>48.1</v>
      </c>
      <c r="F35" s="18">
        <v>76.88113876149288</v>
      </c>
      <c r="G35" s="18">
        <v>75.70464761610742</v>
      </c>
      <c r="H35" s="18">
        <f t="shared" si="3"/>
        <v>3697.9827744278077</v>
      </c>
      <c r="I35" s="18">
        <f t="shared" si="4"/>
        <v>3641.393550334767</v>
      </c>
      <c r="J35" s="41">
        <f t="shared" si="5"/>
        <v>7339.376324762575</v>
      </c>
    </row>
    <row r="36" spans="2:10" ht="15">
      <c r="B36" s="20" t="s">
        <v>139</v>
      </c>
      <c r="C36" s="17" t="s">
        <v>59</v>
      </c>
      <c r="D36" s="19" t="s">
        <v>3</v>
      </c>
      <c r="E36" s="18">
        <v>7.5</v>
      </c>
      <c r="F36" s="18">
        <v>88.95208162649888</v>
      </c>
      <c r="G36" s="18">
        <v>82.04416547194728</v>
      </c>
      <c r="H36" s="18">
        <f t="shared" si="3"/>
        <v>667.1406121987416</v>
      </c>
      <c r="I36" s="18">
        <f t="shared" si="4"/>
        <v>615.3312410396046</v>
      </c>
      <c r="J36" s="41">
        <f t="shared" si="5"/>
        <v>1282.4718532383463</v>
      </c>
    </row>
    <row r="37" spans="2:10" ht="15">
      <c r="B37" s="20" t="s">
        <v>140</v>
      </c>
      <c r="C37" s="17" t="s">
        <v>60</v>
      </c>
      <c r="D37" s="19" t="s">
        <v>3</v>
      </c>
      <c r="E37" s="18">
        <v>69</v>
      </c>
      <c r="F37" s="18">
        <v>19.240801119975732</v>
      </c>
      <c r="G37" s="18">
        <v>5.511687820826381</v>
      </c>
      <c r="H37" s="18">
        <f t="shared" si="3"/>
        <v>1327.6152772783255</v>
      </c>
      <c r="I37" s="18">
        <f t="shared" si="4"/>
        <v>380.30645963702034</v>
      </c>
      <c r="J37" s="41">
        <f t="shared" si="5"/>
        <v>1707.9217369153457</v>
      </c>
    </row>
    <row r="38" spans="2:10" ht="15">
      <c r="B38" s="20" t="s">
        <v>141</v>
      </c>
      <c r="C38" s="17" t="s">
        <v>61</v>
      </c>
      <c r="D38" s="19" t="s">
        <v>3</v>
      </c>
      <c r="E38" s="18">
        <v>144.6</v>
      </c>
      <c r="F38" s="18">
        <v>21.838724575031975</v>
      </c>
      <c r="G38" s="18">
        <v>6.327107119869078</v>
      </c>
      <c r="H38" s="18">
        <f t="shared" si="3"/>
        <v>3157.8795735496233</v>
      </c>
      <c r="I38" s="18">
        <f t="shared" si="4"/>
        <v>914.8996895330687</v>
      </c>
      <c r="J38" s="41">
        <f t="shared" si="5"/>
        <v>4072.779263082692</v>
      </c>
    </row>
    <row r="39" spans="2:10" ht="15">
      <c r="B39" s="20" t="s">
        <v>142</v>
      </c>
      <c r="C39" s="17" t="s">
        <v>62</v>
      </c>
      <c r="D39" s="19" t="s">
        <v>3</v>
      </c>
      <c r="E39" s="18">
        <v>167.8</v>
      </c>
      <c r="F39" s="18">
        <v>22.94272289990587</v>
      </c>
      <c r="G39" s="18">
        <v>7.05929935381719</v>
      </c>
      <c r="H39" s="18">
        <f t="shared" si="3"/>
        <v>3849.7889026042053</v>
      </c>
      <c r="I39" s="18">
        <f t="shared" si="4"/>
        <v>1184.5504315705246</v>
      </c>
      <c r="J39" s="41">
        <f t="shared" si="5"/>
        <v>5034.33933417473</v>
      </c>
    </row>
    <row r="40" spans="2:10" ht="15">
      <c r="B40" s="20" t="s">
        <v>143</v>
      </c>
      <c r="C40" s="17" t="s">
        <v>63</v>
      </c>
      <c r="D40" s="19" t="s">
        <v>3</v>
      </c>
      <c r="E40" s="18">
        <v>117.1</v>
      </c>
      <c r="F40" s="18">
        <v>25.601842270122223</v>
      </c>
      <c r="G40" s="18">
        <v>7.329559682172087</v>
      </c>
      <c r="H40" s="18">
        <f t="shared" si="3"/>
        <v>2997.975729831312</v>
      </c>
      <c r="I40" s="18">
        <f t="shared" si="4"/>
        <v>858.2914387823514</v>
      </c>
      <c r="J40" s="41">
        <f t="shared" si="5"/>
        <v>3856.2671686136637</v>
      </c>
    </row>
    <row r="41" spans="2:10" ht="15">
      <c r="B41" s="20" t="s">
        <v>144</v>
      </c>
      <c r="C41" s="17" t="s">
        <v>64</v>
      </c>
      <c r="D41" s="19" t="s">
        <v>3</v>
      </c>
      <c r="E41" s="18">
        <v>182.5</v>
      </c>
      <c r="F41" s="18">
        <v>26.978648543086717</v>
      </c>
      <c r="G41" s="18">
        <v>7.649118744016923</v>
      </c>
      <c r="H41" s="18">
        <f t="shared" si="3"/>
        <v>4923.6033591133255</v>
      </c>
      <c r="I41" s="18">
        <f t="shared" si="4"/>
        <v>1395.9641707830885</v>
      </c>
      <c r="J41" s="41">
        <f t="shared" si="5"/>
        <v>6319.567529896414</v>
      </c>
    </row>
    <row r="42" spans="2:10" ht="15">
      <c r="B42" s="20" t="s">
        <v>145</v>
      </c>
      <c r="C42" s="17" t="s">
        <v>65</v>
      </c>
      <c r="D42" s="19" t="s">
        <v>3</v>
      </c>
      <c r="E42" s="18">
        <v>23</v>
      </c>
      <c r="F42" s="18">
        <v>32.36209176668337</v>
      </c>
      <c r="G42" s="18">
        <v>8.491812879577717</v>
      </c>
      <c r="H42" s="18">
        <f t="shared" si="3"/>
        <v>744.3281106337175</v>
      </c>
      <c r="I42" s="18">
        <f t="shared" si="4"/>
        <v>195.31169623028748</v>
      </c>
      <c r="J42" s="41">
        <f t="shared" si="5"/>
        <v>939.639806864005</v>
      </c>
    </row>
    <row r="43" spans="2:10" ht="15">
      <c r="B43" s="20" t="s">
        <v>146</v>
      </c>
      <c r="C43" s="17" t="s">
        <v>66</v>
      </c>
      <c r="D43" s="19" t="s">
        <v>3</v>
      </c>
      <c r="E43" s="18">
        <v>53.3</v>
      </c>
      <c r="F43" s="18">
        <v>35.01164655984405</v>
      </c>
      <c r="G43" s="18">
        <v>8.917582915387198</v>
      </c>
      <c r="H43" s="18">
        <f t="shared" si="3"/>
        <v>1866.120761639688</v>
      </c>
      <c r="I43" s="18">
        <f t="shared" si="4"/>
        <v>475.30716939013763</v>
      </c>
      <c r="J43" s="41">
        <f t="shared" si="5"/>
        <v>2341.4279310298257</v>
      </c>
    </row>
    <row r="44" spans="2:10" ht="15">
      <c r="B44" s="20" t="s">
        <v>147</v>
      </c>
      <c r="C44" s="17" t="s">
        <v>67</v>
      </c>
      <c r="D44" s="19" t="s">
        <v>3</v>
      </c>
      <c r="E44" s="18">
        <v>41.4</v>
      </c>
      <c r="F44" s="18">
        <v>42.34838636173146</v>
      </c>
      <c r="G44" s="18">
        <v>9.54446728387872</v>
      </c>
      <c r="H44" s="18">
        <f t="shared" si="3"/>
        <v>1753.2231953756823</v>
      </c>
      <c r="I44" s="18">
        <f t="shared" si="4"/>
        <v>395.140945552579</v>
      </c>
      <c r="J44" s="41">
        <f t="shared" si="5"/>
        <v>2148.3641409282613</v>
      </c>
    </row>
    <row r="45" spans="2:10" ht="15">
      <c r="B45" s="20" t="s">
        <v>148</v>
      </c>
      <c r="C45" s="17" t="s">
        <v>68</v>
      </c>
      <c r="D45" s="19" t="s">
        <v>3</v>
      </c>
      <c r="E45" s="18">
        <v>42.5</v>
      </c>
      <c r="F45" s="18">
        <v>42.956341011479246</v>
      </c>
      <c r="G45" s="18">
        <v>11.214709075257984</v>
      </c>
      <c r="H45" s="18">
        <f t="shared" si="3"/>
        <v>1825.644492987868</v>
      </c>
      <c r="I45" s="18">
        <f t="shared" si="4"/>
        <v>476.6251356984643</v>
      </c>
      <c r="J45" s="41">
        <f t="shared" si="5"/>
        <v>2302.2696286863325</v>
      </c>
    </row>
    <row r="46" spans="2:10" ht="15">
      <c r="B46" s="20" t="s">
        <v>149</v>
      </c>
      <c r="C46" s="17" t="s">
        <v>69</v>
      </c>
      <c r="D46" s="19" t="s">
        <v>3</v>
      </c>
      <c r="E46" s="18">
        <v>48.1</v>
      </c>
      <c r="F46" s="18">
        <v>47.07545983575335</v>
      </c>
      <c r="G46" s="18">
        <v>13.478870978613141</v>
      </c>
      <c r="H46" s="18">
        <f t="shared" si="3"/>
        <v>2264.3296180997363</v>
      </c>
      <c r="I46" s="18">
        <f t="shared" si="4"/>
        <v>648.3336940712921</v>
      </c>
      <c r="J46" s="41">
        <f t="shared" si="5"/>
        <v>2912.6633121710283</v>
      </c>
    </row>
    <row r="47" spans="2:10" ht="15">
      <c r="B47" s="20" t="s">
        <v>150</v>
      </c>
      <c r="C47" s="17" t="s">
        <v>70</v>
      </c>
      <c r="D47" s="19" t="s">
        <v>3</v>
      </c>
      <c r="E47" s="18">
        <v>7.5</v>
      </c>
      <c r="F47" s="18">
        <v>56.76701893163805</v>
      </c>
      <c r="G47" s="18">
        <v>14.92799961171877</v>
      </c>
      <c r="H47" s="18">
        <f t="shared" si="3"/>
        <v>425.75264198728536</v>
      </c>
      <c r="I47" s="18">
        <f t="shared" si="4"/>
        <v>111.95999708789077</v>
      </c>
      <c r="J47" s="41">
        <f t="shared" si="5"/>
        <v>537.7126390751762</v>
      </c>
    </row>
    <row r="48" spans="2:10" ht="15">
      <c r="B48" s="20" t="s">
        <v>151</v>
      </c>
      <c r="C48" s="17" t="s">
        <v>71</v>
      </c>
      <c r="D48" s="19" t="s">
        <v>1</v>
      </c>
      <c r="E48" s="18">
        <v>85.3</v>
      </c>
      <c r="F48" s="18">
        <v>221.76988965573025</v>
      </c>
      <c r="G48" s="18">
        <v>56.73183223751239</v>
      </c>
      <c r="H48" s="18">
        <f t="shared" si="3"/>
        <v>18916.97158763379</v>
      </c>
      <c r="I48" s="18">
        <f t="shared" si="4"/>
        <v>4839.225289859807</v>
      </c>
      <c r="J48" s="41">
        <f t="shared" si="5"/>
        <v>23756.196877493596</v>
      </c>
    </row>
    <row r="49" spans="2:10" ht="15">
      <c r="B49" s="20" t="s">
        <v>152</v>
      </c>
      <c r="C49" s="17" t="s">
        <v>72</v>
      </c>
      <c r="D49" s="19" t="s">
        <v>46</v>
      </c>
      <c r="E49" s="18">
        <v>196</v>
      </c>
      <c r="F49" s="18">
        <v>28.02618310005056</v>
      </c>
      <c r="G49" s="18">
        <v>5.564765597482964</v>
      </c>
      <c r="H49" s="18">
        <f t="shared" si="3"/>
        <v>5493.131887609909</v>
      </c>
      <c r="I49" s="18">
        <f t="shared" si="4"/>
        <v>1090.694057106661</v>
      </c>
      <c r="J49" s="41">
        <f t="shared" si="5"/>
        <v>6583.82594471657</v>
      </c>
    </row>
    <row r="50" spans="2:10" ht="15.75" thickBot="1">
      <c r="B50" s="52" t="s">
        <v>153</v>
      </c>
      <c r="C50" s="24" t="s">
        <v>73</v>
      </c>
      <c r="D50" s="64" t="s">
        <v>46</v>
      </c>
      <c r="E50" s="65">
        <v>39</v>
      </c>
      <c r="F50" s="47">
        <v>626.5743284193862</v>
      </c>
      <c r="G50" s="47">
        <v>250.62973136775452</v>
      </c>
      <c r="H50" s="47">
        <f t="shared" si="3"/>
        <v>24436.39880835606</v>
      </c>
      <c r="I50" s="47">
        <f t="shared" si="4"/>
        <v>9774.559523342426</v>
      </c>
      <c r="J50" s="48">
        <f t="shared" si="5"/>
        <v>34210.958331698486</v>
      </c>
    </row>
    <row r="51" spans="2:10" ht="15.75" thickBot="1">
      <c r="B51" s="13">
        <v>3</v>
      </c>
      <c r="C51" s="70" t="s">
        <v>74</v>
      </c>
      <c r="D51" s="70"/>
      <c r="E51" s="70"/>
      <c r="F51" s="51"/>
      <c r="G51" s="51"/>
      <c r="H51" s="45">
        <f>SUM(H52:H76)</f>
        <v>388226.0868800167</v>
      </c>
      <c r="I51" s="45">
        <f>SUM(I52:I76)</f>
        <v>403768.51681949734</v>
      </c>
      <c r="J51" s="46">
        <f>SUM(J52:J76)</f>
        <v>791994.6036995141</v>
      </c>
    </row>
    <row r="52" spans="2:10" ht="15">
      <c r="B52" s="49" t="s">
        <v>22</v>
      </c>
      <c r="C52" s="21" t="s">
        <v>75</v>
      </c>
      <c r="D52" s="22" t="s">
        <v>1</v>
      </c>
      <c r="E52" s="25">
        <v>2822</v>
      </c>
      <c r="F52" s="23">
        <v>17.08545818653307</v>
      </c>
      <c r="G52" s="23">
        <v>26.395498276200794</v>
      </c>
      <c r="H52" s="23">
        <f aca="true" t="shared" si="6" ref="H52:H76">E52*F52*(1+$D$89)</f>
        <v>48215.16300239632</v>
      </c>
      <c r="I52" s="23">
        <f aca="true" t="shared" si="7" ref="I52:I76">E52*G52*(1+$D$89)</f>
        <v>74488.09613543864</v>
      </c>
      <c r="J52" s="50">
        <f aca="true" t="shared" si="8" ref="J52:J76">H52+I52</f>
        <v>122703.25913783496</v>
      </c>
    </row>
    <row r="53" spans="2:10" ht="15">
      <c r="B53" s="20" t="s">
        <v>21</v>
      </c>
      <c r="C53" s="17" t="s">
        <v>76</v>
      </c>
      <c r="D53" s="26" t="s">
        <v>1</v>
      </c>
      <c r="E53" s="27">
        <v>4465.669</v>
      </c>
      <c r="F53" s="18">
        <v>17.03076260693854</v>
      </c>
      <c r="G53" s="18">
        <v>25.781954469580807</v>
      </c>
      <c r="H53" s="18">
        <f t="shared" si="6"/>
        <v>76053.74862016462</v>
      </c>
      <c r="I53" s="18">
        <f t="shared" si="7"/>
        <v>115133.67483421844</v>
      </c>
      <c r="J53" s="41">
        <f t="shared" si="8"/>
        <v>191187.42345438307</v>
      </c>
    </row>
    <row r="54" spans="2:10" ht="15">
      <c r="B54" s="20" t="s">
        <v>30</v>
      </c>
      <c r="C54" s="17" t="s">
        <v>77</v>
      </c>
      <c r="D54" s="26" t="s">
        <v>1</v>
      </c>
      <c r="E54" s="27">
        <v>5363.0070000000005</v>
      </c>
      <c r="F54" s="18">
        <v>17.049219100336526</v>
      </c>
      <c r="G54" s="18">
        <v>25.80989476112483</v>
      </c>
      <c r="H54" s="18">
        <f t="shared" si="6"/>
        <v>91435.0813796385</v>
      </c>
      <c r="I54" s="18">
        <f t="shared" si="7"/>
        <v>138418.6462731758</v>
      </c>
      <c r="J54" s="41">
        <f t="shared" si="8"/>
        <v>229853.7276528143</v>
      </c>
    </row>
    <row r="55" spans="2:10" ht="15">
      <c r="B55" s="20" t="s">
        <v>31</v>
      </c>
      <c r="C55" s="17" t="s">
        <v>78</v>
      </c>
      <c r="D55" s="26" t="s">
        <v>1</v>
      </c>
      <c r="E55" s="27">
        <v>164.931</v>
      </c>
      <c r="F55" s="18">
        <v>16.67276228471645</v>
      </c>
      <c r="G55" s="18">
        <v>25.23999705870921</v>
      </c>
      <c r="H55" s="18">
        <f t="shared" si="6"/>
        <v>2749.8553563805685</v>
      </c>
      <c r="I55" s="18">
        <f t="shared" si="7"/>
        <v>4162.857954889969</v>
      </c>
      <c r="J55" s="41">
        <f t="shared" si="8"/>
        <v>6912.713311270538</v>
      </c>
    </row>
    <row r="56" spans="2:10" ht="15">
      <c r="B56" s="20" t="s">
        <v>32</v>
      </c>
      <c r="C56" s="17" t="s">
        <v>79</v>
      </c>
      <c r="D56" s="26" t="s">
        <v>1</v>
      </c>
      <c r="E56" s="27">
        <v>1800.708</v>
      </c>
      <c r="F56" s="18">
        <v>19.29278857426175</v>
      </c>
      <c r="G56" s="18">
        <v>29.60269146315295</v>
      </c>
      <c r="H56" s="18">
        <f t="shared" si="6"/>
        <v>34740.67872798173</v>
      </c>
      <c r="I56" s="18">
        <f t="shared" si="7"/>
        <v>53305.80333923123</v>
      </c>
      <c r="J56" s="41">
        <f t="shared" si="8"/>
        <v>88046.48206721296</v>
      </c>
    </row>
    <row r="57" spans="2:10" ht="15">
      <c r="B57" s="20" t="s">
        <v>33</v>
      </c>
      <c r="C57" s="17" t="s">
        <v>80</v>
      </c>
      <c r="D57" s="26" t="s">
        <v>2</v>
      </c>
      <c r="E57" s="28">
        <v>959.811</v>
      </c>
      <c r="F57" s="18">
        <v>14.37752398836143</v>
      </c>
      <c r="G57" s="18">
        <v>3.543755912624296</v>
      </c>
      <c r="H57" s="18">
        <f t="shared" si="6"/>
        <v>13799.705676793174</v>
      </c>
      <c r="I57" s="18">
        <f t="shared" si="7"/>
        <v>3401.3359062518384</v>
      </c>
      <c r="J57" s="41">
        <f t="shared" si="8"/>
        <v>17201.04158304501</v>
      </c>
    </row>
    <row r="58" spans="2:10" ht="15">
      <c r="B58" s="20" t="s">
        <v>121</v>
      </c>
      <c r="C58" s="17" t="s">
        <v>81</v>
      </c>
      <c r="D58" s="26" t="s">
        <v>2</v>
      </c>
      <c r="E58" s="28">
        <v>115.43000000000002</v>
      </c>
      <c r="F58" s="18">
        <v>89.46139984358823</v>
      </c>
      <c r="G58" s="18">
        <v>4.34178275182656</v>
      </c>
      <c r="H58" s="18">
        <f t="shared" si="6"/>
        <v>10326.529383945392</v>
      </c>
      <c r="I58" s="18">
        <f t="shared" si="7"/>
        <v>501.17198304333994</v>
      </c>
      <c r="J58" s="41">
        <f t="shared" si="8"/>
        <v>10827.701366988731</v>
      </c>
    </row>
    <row r="59" spans="2:10" ht="15">
      <c r="B59" s="20" t="s">
        <v>119</v>
      </c>
      <c r="C59" s="17" t="s">
        <v>82</v>
      </c>
      <c r="D59" s="26" t="s">
        <v>0</v>
      </c>
      <c r="E59" s="28">
        <v>2</v>
      </c>
      <c r="F59" s="18">
        <v>417.7023365157555</v>
      </c>
      <c r="G59" s="18">
        <v>25.188080593914904</v>
      </c>
      <c r="H59" s="18">
        <f t="shared" si="6"/>
        <v>835.404673031511</v>
      </c>
      <c r="I59" s="18">
        <f t="shared" si="7"/>
        <v>50.37616118782981</v>
      </c>
      <c r="J59" s="41">
        <f t="shared" si="8"/>
        <v>885.7808342193408</v>
      </c>
    </row>
    <row r="60" spans="2:10" ht="15">
      <c r="B60" s="20" t="s">
        <v>120</v>
      </c>
      <c r="C60" s="17" t="s">
        <v>83</v>
      </c>
      <c r="D60" s="26" t="s">
        <v>0</v>
      </c>
      <c r="E60" s="28">
        <v>29</v>
      </c>
      <c r="F60" s="18">
        <v>243.17241982514062</v>
      </c>
      <c r="G60" s="18">
        <v>26.90418261895173</v>
      </c>
      <c r="H60" s="18">
        <f t="shared" si="6"/>
        <v>7052.000174929078</v>
      </c>
      <c r="I60" s="18">
        <f t="shared" si="7"/>
        <v>780.2212959496002</v>
      </c>
      <c r="J60" s="41">
        <f t="shared" si="8"/>
        <v>7832.221470878678</v>
      </c>
    </row>
    <row r="61" spans="2:10" ht="15">
      <c r="B61" s="20" t="s">
        <v>122</v>
      </c>
      <c r="C61" s="17" t="s">
        <v>84</v>
      </c>
      <c r="D61" s="26" t="s">
        <v>0</v>
      </c>
      <c r="E61" s="28">
        <v>47</v>
      </c>
      <c r="F61" s="18">
        <v>364.3093448695662</v>
      </c>
      <c r="G61" s="18">
        <v>28.17862336007694</v>
      </c>
      <c r="H61" s="18">
        <f t="shared" si="6"/>
        <v>17122.53920886961</v>
      </c>
      <c r="I61" s="18">
        <f t="shared" si="7"/>
        <v>1324.3952979236162</v>
      </c>
      <c r="J61" s="41">
        <f t="shared" si="8"/>
        <v>18446.934506793226</v>
      </c>
    </row>
    <row r="62" spans="2:10" ht="15">
      <c r="B62" s="20" t="s">
        <v>123</v>
      </c>
      <c r="C62" s="29" t="s">
        <v>85</v>
      </c>
      <c r="D62" s="19" t="s">
        <v>0</v>
      </c>
      <c r="E62" s="28">
        <v>5</v>
      </c>
      <c r="F62" s="18">
        <v>527.2204851904544</v>
      </c>
      <c r="G62" s="18">
        <v>32.046735374321734</v>
      </c>
      <c r="H62" s="18">
        <f t="shared" si="6"/>
        <v>2636.102425952272</v>
      </c>
      <c r="I62" s="18">
        <f t="shared" si="7"/>
        <v>160.23367687160868</v>
      </c>
      <c r="J62" s="41">
        <f t="shared" si="8"/>
        <v>2796.3361028238805</v>
      </c>
    </row>
    <row r="63" spans="2:10" ht="15">
      <c r="B63" s="20" t="s">
        <v>124</v>
      </c>
      <c r="C63" s="29" t="s">
        <v>86</v>
      </c>
      <c r="D63" s="19" t="s">
        <v>0</v>
      </c>
      <c r="E63" s="28">
        <v>8</v>
      </c>
      <c r="F63" s="18">
        <v>722.8794586945961</v>
      </c>
      <c r="G63" s="18">
        <v>34.61676281072714</v>
      </c>
      <c r="H63" s="18">
        <f t="shared" si="6"/>
        <v>5783.035669556769</v>
      </c>
      <c r="I63" s="18">
        <f t="shared" si="7"/>
        <v>276.9341024858171</v>
      </c>
      <c r="J63" s="41">
        <f t="shared" si="8"/>
        <v>6059.969772042586</v>
      </c>
    </row>
    <row r="64" spans="2:10" ht="15">
      <c r="B64" s="20" t="s">
        <v>125</v>
      </c>
      <c r="C64" s="29" t="s">
        <v>87</v>
      </c>
      <c r="D64" s="19" t="s">
        <v>0</v>
      </c>
      <c r="E64" s="28">
        <v>5</v>
      </c>
      <c r="F64" s="18">
        <v>623.2193691082078</v>
      </c>
      <c r="G64" s="18">
        <v>33.441039318001394</v>
      </c>
      <c r="H64" s="18">
        <f t="shared" si="6"/>
        <v>3116.0968455410393</v>
      </c>
      <c r="I64" s="18">
        <f t="shared" si="7"/>
        <v>167.20519659000698</v>
      </c>
      <c r="J64" s="41">
        <f t="shared" si="8"/>
        <v>3283.302042131046</v>
      </c>
    </row>
    <row r="65" spans="2:10" ht="15">
      <c r="B65" s="20" t="s">
        <v>126</v>
      </c>
      <c r="C65" s="29" t="s">
        <v>88</v>
      </c>
      <c r="D65" s="19" t="s">
        <v>0</v>
      </c>
      <c r="E65" s="28">
        <v>2</v>
      </c>
      <c r="F65" s="18">
        <v>773.0798387192398</v>
      </c>
      <c r="G65" s="18">
        <v>35.47194941491789</v>
      </c>
      <c r="H65" s="18">
        <f t="shared" si="6"/>
        <v>1546.1596774384795</v>
      </c>
      <c r="I65" s="18">
        <f t="shared" si="7"/>
        <v>70.94389882983577</v>
      </c>
      <c r="J65" s="41">
        <f t="shared" si="8"/>
        <v>1617.1035762683152</v>
      </c>
    </row>
    <row r="66" spans="2:10" ht="15">
      <c r="B66" s="20" t="s">
        <v>127</v>
      </c>
      <c r="C66" s="29" t="s">
        <v>89</v>
      </c>
      <c r="D66" s="19" t="s">
        <v>0</v>
      </c>
      <c r="E66" s="28">
        <v>44</v>
      </c>
      <c r="F66" s="18">
        <v>199.31187633488116</v>
      </c>
      <c r="G66" s="18">
        <v>21.913871220065467</v>
      </c>
      <c r="H66" s="18">
        <f t="shared" si="6"/>
        <v>8769.722558734771</v>
      </c>
      <c r="I66" s="18">
        <f t="shared" si="7"/>
        <v>964.2103336828806</v>
      </c>
      <c r="J66" s="41">
        <f t="shared" si="8"/>
        <v>9733.932892417652</v>
      </c>
    </row>
    <row r="67" spans="2:10" ht="15">
      <c r="B67" s="20" t="s">
        <v>128</v>
      </c>
      <c r="C67" s="29" t="s">
        <v>90</v>
      </c>
      <c r="D67" s="19" t="s">
        <v>0</v>
      </c>
      <c r="E67" s="28">
        <v>7</v>
      </c>
      <c r="F67" s="18">
        <v>202.59452678277927</v>
      </c>
      <c r="G67" s="18">
        <v>23.653168101542757</v>
      </c>
      <c r="H67" s="18">
        <f t="shared" si="6"/>
        <v>1418.161687479455</v>
      </c>
      <c r="I67" s="18">
        <f t="shared" si="7"/>
        <v>165.5721767107993</v>
      </c>
      <c r="J67" s="41">
        <f t="shared" si="8"/>
        <v>1583.7338641902543</v>
      </c>
    </row>
    <row r="68" spans="2:10" ht="15">
      <c r="B68" s="20" t="s">
        <v>129</v>
      </c>
      <c r="C68" s="29" t="s">
        <v>91</v>
      </c>
      <c r="D68" s="19" t="s">
        <v>0</v>
      </c>
      <c r="E68" s="28">
        <v>9</v>
      </c>
      <c r="F68" s="18">
        <v>227.02225164150974</v>
      </c>
      <c r="G68" s="18">
        <v>26.034661885494238</v>
      </c>
      <c r="H68" s="18">
        <f t="shared" si="6"/>
        <v>2043.2002647735876</v>
      </c>
      <c r="I68" s="18">
        <f t="shared" si="7"/>
        <v>234.31195696944815</v>
      </c>
      <c r="J68" s="41">
        <f t="shared" si="8"/>
        <v>2277.5122217430358</v>
      </c>
    </row>
    <row r="69" spans="2:10" ht="15">
      <c r="B69" s="20" t="s">
        <v>130</v>
      </c>
      <c r="C69" s="29" t="s">
        <v>92</v>
      </c>
      <c r="D69" s="19" t="s">
        <v>0</v>
      </c>
      <c r="E69" s="28">
        <v>3</v>
      </c>
      <c r="F69" s="18">
        <v>243.31686981537126</v>
      </c>
      <c r="G69" s="18">
        <v>38.36531557254817</v>
      </c>
      <c r="H69" s="18">
        <f t="shared" si="6"/>
        <v>729.9506094461137</v>
      </c>
      <c r="I69" s="18">
        <f t="shared" si="7"/>
        <v>115.09594671764451</v>
      </c>
      <c r="J69" s="41">
        <f t="shared" si="8"/>
        <v>845.0465561637583</v>
      </c>
    </row>
    <row r="70" spans="2:10" ht="15">
      <c r="B70" s="20" t="s">
        <v>131</v>
      </c>
      <c r="C70" s="29" t="s">
        <v>93</v>
      </c>
      <c r="D70" s="19" t="s">
        <v>0</v>
      </c>
      <c r="E70" s="28">
        <v>8</v>
      </c>
      <c r="F70" s="18">
        <v>654.1735725494947</v>
      </c>
      <c r="G70" s="18">
        <v>44.62579409639964</v>
      </c>
      <c r="H70" s="18">
        <f t="shared" si="6"/>
        <v>5233.388580395957</v>
      </c>
      <c r="I70" s="18">
        <f t="shared" si="7"/>
        <v>357.0063527711971</v>
      </c>
      <c r="J70" s="41">
        <f t="shared" si="8"/>
        <v>5590.394933167155</v>
      </c>
    </row>
    <row r="71" spans="2:10" ht="15">
      <c r="B71" s="20" t="s">
        <v>132</v>
      </c>
      <c r="C71" s="29" t="s">
        <v>94</v>
      </c>
      <c r="D71" s="19" t="s">
        <v>0</v>
      </c>
      <c r="E71" s="28">
        <v>28</v>
      </c>
      <c r="F71" s="18">
        <v>341.22745253329293</v>
      </c>
      <c r="G71" s="18">
        <v>19.948681840407893</v>
      </c>
      <c r="H71" s="18">
        <f t="shared" si="6"/>
        <v>9554.368670932203</v>
      </c>
      <c r="I71" s="18">
        <f t="shared" si="7"/>
        <v>558.563091531421</v>
      </c>
      <c r="J71" s="41">
        <f t="shared" si="8"/>
        <v>10112.931762463624</v>
      </c>
    </row>
    <row r="72" spans="2:10" ht="15">
      <c r="B72" s="20" t="s">
        <v>133</v>
      </c>
      <c r="C72" s="29" t="s">
        <v>95</v>
      </c>
      <c r="D72" s="19" t="s">
        <v>0</v>
      </c>
      <c r="E72" s="28">
        <v>3</v>
      </c>
      <c r="F72" s="18">
        <v>623.340966664965</v>
      </c>
      <c r="G72" s="18">
        <v>22.29837604329956</v>
      </c>
      <c r="H72" s="18">
        <f t="shared" si="6"/>
        <v>1870.022899994895</v>
      </c>
      <c r="I72" s="18">
        <f t="shared" si="7"/>
        <v>66.89512812989868</v>
      </c>
      <c r="J72" s="41">
        <f t="shared" si="8"/>
        <v>1936.9180281247936</v>
      </c>
    </row>
    <row r="73" spans="2:10" ht="15">
      <c r="B73" s="20" t="s">
        <v>134</v>
      </c>
      <c r="C73" s="29" t="s">
        <v>96</v>
      </c>
      <c r="D73" s="19" t="s">
        <v>0</v>
      </c>
      <c r="E73" s="28">
        <v>8</v>
      </c>
      <c r="F73" s="18">
        <v>835.8601797506462</v>
      </c>
      <c r="G73" s="18">
        <v>34.447571044269054</v>
      </c>
      <c r="H73" s="18">
        <f t="shared" si="6"/>
        <v>6686.88143800517</v>
      </c>
      <c r="I73" s="18">
        <f t="shared" si="7"/>
        <v>275.58056835415243</v>
      </c>
      <c r="J73" s="41">
        <f t="shared" si="8"/>
        <v>6962.462006359322</v>
      </c>
    </row>
    <row r="74" spans="2:10" ht="15">
      <c r="B74" s="20" t="s">
        <v>135</v>
      </c>
      <c r="C74" s="29" t="s">
        <v>97</v>
      </c>
      <c r="D74" s="19" t="s">
        <v>0</v>
      </c>
      <c r="E74" s="28">
        <v>25</v>
      </c>
      <c r="F74" s="18">
        <v>363.7771533256858</v>
      </c>
      <c r="G74" s="18">
        <v>55.49143016832495</v>
      </c>
      <c r="H74" s="18">
        <f t="shared" si="6"/>
        <v>9094.428833142145</v>
      </c>
      <c r="I74" s="18">
        <f t="shared" si="7"/>
        <v>1387.2857542081238</v>
      </c>
      <c r="J74" s="41">
        <f t="shared" si="8"/>
        <v>10481.714587350269</v>
      </c>
    </row>
    <row r="75" spans="2:10" ht="15">
      <c r="B75" s="20" t="s">
        <v>136</v>
      </c>
      <c r="C75" s="29" t="s">
        <v>98</v>
      </c>
      <c r="D75" s="26" t="s">
        <v>0</v>
      </c>
      <c r="E75" s="28">
        <v>120</v>
      </c>
      <c r="F75" s="18">
        <v>137.1887756936184</v>
      </c>
      <c r="G75" s="18">
        <v>39.7952173767748</v>
      </c>
      <c r="H75" s="18">
        <f t="shared" si="6"/>
        <v>16462.653083234207</v>
      </c>
      <c r="I75" s="18">
        <f t="shared" si="7"/>
        <v>4775.426085212976</v>
      </c>
      <c r="J75" s="41">
        <f t="shared" si="8"/>
        <v>21238.079168447184</v>
      </c>
    </row>
    <row r="76" spans="2:10" ht="15.75" thickBot="1">
      <c r="B76" s="52" t="s">
        <v>137</v>
      </c>
      <c r="C76" s="24" t="s">
        <v>99</v>
      </c>
      <c r="D76" s="53" t="s">
        <v>0</v>
      </c>
      <c r="E76" s="54">
        <v>4</v>
      </c>
      <c r="F76" s="47">
        <v>2737.8018578147758</v>
      </c>
      <c r="G76" s="47">
        <v>656.6683422802968</v>
      </c>
      <c r="H76" s="47">
        <f t="shared" si="6"/>
        <v>10951.207431259103</v>
      </c>
      <c r="I76" s="47">
        <f t="shared" si="7"/>
        <v>2626.673369121187</v>
      </c>
      <c r="J76" s="48">
        <f t="shared" si="8"/>
        <v>13577.88080038029</v>
      </c>
    </row>
    <row r="77" spans="2:10" ht="15.75" thickBot="1">
      <c r="B77" s="13">
        <v>4</v>
      </c>
      <c r="C77" s="70" t="s">
        <v>100</v>
      </c>
      <c r="D77" s="70"/>
      <c r="E77" s="70"/>
      <c r="F77" s="51"/>
      <c r="G77" s="51"/>
      <c r="H77" s="45">
        <f>SUM(H78:H88)</f>
        <v>40077.72346915483</v>
      </c>
      <c r="I77" s="45">
        <f aca="true" t="shared" si="9" ref="I77:J77">SUM(I78:I88)</f>
        <v>58042.961353607614</v>
      </c>
      <c r="J77" s="46">
        <f t="shared" si="9"/>
        <v>98120.68482276243</v>
      </c>
    </row>
    <row r="78" spans="2:10" ht="15">
      <c r="B78" s="49" t="s">
        <v>34</v>
      </c>
      <c r="C78" s="31" t="s">
        <v>101</v>
      </c>
      <c r="D78" s="55" t="s">
        <v>3</v>
      </c>
      <c r="E78" s="56">
        <v>1700</v>
      </c>
      <c r="F78" s="23">
        <v>2.9250354719830276</v>
      </c>
      <c r="G78" s="23">
        <v>6.372398706820167</v>
      </c>
      <c r="H78" s="23">
        <f aca="true" t="shared" si="10" ref="H78:H88">E78*F78*(1+$D$89)</f>
        <v>4972.560302371147</v>
      </c>
      <c r="I78" s="23">
        <f aca="true" t="shared" si="11" ref="I78:I88">E78*G78*(1+$D$89)</f>
        <v>10833.077801594285</v>
      </c>
      <c r="J78" s="50">
        <f aca="true" t="shared" si="12" ref="J78:J88">H78+I78</f>
        <v>15805.638103965433</v>
      </c>
    </row>
    <row r="79" spans="2:10" ht="15">
      <c r="B79" s="20" t="s">
        <v>35</v>
      </c>
      <c r="C79" s="29" t="s">
        <v>102</v>
      </c>
      <c r="D79" s="30" t="s">
        <v>3</v>
      </c>
      <c r="E79" s="28">
        <v>800</v>
      </c>
      <c r="F79" s="18">
        <v>4.3735292295418216</v>
      </c>
      <c r="G79" s="18">
        <v>8.590860986600006</v>
      </c>
      <c r="H79" s="18">
        <f t="shared" si="10"/>
        <v>3498.823383633457</v>
      </c>
      <c r="I79" s="18">
        <f t="shared" si="11"/>
        <v>6872.688789280005</v>
      </c>
      <c r="J79" s="41">
        <f t="shared" si="12"/>
        <v>10371.512172913463</v>
      </c>
    </row>
    <row r="80" spans="2:10" ht="15">
      <c r="B80" s="20" t="s">
        <v>36</v>
      </c>
      <c r="C80" s="29" t="s">
        <v>103</v>
      </c>
      <c r="D80" s="30" t="s">
        <v>3</v>
      </c>
      <c r="E80" s="28">
        <v>500</v>
      </c>
      <c r="F80" s="18">
        <v>17.118476199632127</v>
      </c>
      <c r="G80" s="18">
        <v>36.31191921134087</v>
      </c>
      <c r="H80" s="18">
        <f t="shared" si="10"/>
        <v>8559.238099816064</v>
      </c>
      <c r="I80" s="18">
        <f t="shared" si="11"/>
        <v>18155.959605670436</v>
      </c>
      <c r="J80" s="41">
        <f t="shared" si="12"/>
        <v>26715.1977054865</v>
      </c>
    </row>
    <row r="81" spans="2:10" ht="15">
      <c r="B81" s="20" t="s">
        <v>16</v>
      </c>
      <c r="C81" s="29" t="s">
        <v>104</v>
      </c>
      <c r="D81" s="30" t="s">
        <v>3</v>
      </c>
      <c r="E81" s="28">
        <v>300</v>
      </c>
      <c r="F81" s="18">
        <v>14.45377892861823</v>
      </c>
      <c r="G81" s="18">
        <v>33.58976793270434</v>
      </c>
      <c r="H81" s="18">
        <f t="shared" si="10"/>
        <v>4336.133678585469</v>
      </c>
      <c r="I81" s="18">
        <f>E81*G81*(1+$D$89)</f>
        <v>10076.930379811301</v>
      </c>
      <c r="J81" s="41">
        <f t="shared" si="12"/>
        <v>14413.06405839677</v>
      </c>
    </row>
    <row r="82" spans="2:10" ht="15">
      <c r="B82" s="20" t="s">
        <v>37</v>
      </c>
      <c r="C82" s="29" t="s">
        <v>105</v>
      </c>
      <c r="D82" s="30" t="s">
        <v>3</v>
      </c>
      <c r="E82" s="28">
        <v>50</v>
      </c>
      <c r="F82" s="18">
        <v>3.5551880022804925</v>
      </c>
      <c r="G82" s="18">
        <v>15.684652951237467</v>
      </c>
      <c r="H82" s="18">
        <f t="shared" si="10"/>
        <v>177.75940011402463</v>
      </c>
      <c r="I82" s="18">
        <f t="shared" si="11"/>
        <v>784.2326475618734</v>
      </c>
      <c r="J82" s="41">
        <f t="shared" si="12"/>
        <v>961.992047675898</v>
      </c>
    </row>
    <row r="83" spans="2:10" ht="15">
      <c r="B83" s="20" t="s">
        <v>38</v>
      </c>
      <c r="C83" s="29" t="s">
        <v>106</v>
      </c>
      <c r="D83" s="30" t="s">
        <v>3</v>
      </c>
      <c r="E83" s="28">
        <v>50</v>
      </c>
      <c r="F83" s="18">
        <v>2.601026613802953</v>
      </c>
      <c r="G83" s="18">
        <v>13.73342052087959</v>
      </c>
      <c r="H83" s="18">
        <f t="shared" si="10"/>
        <v>130.05133069014764</v>
      </c>
      <c r="I83" s="18">
        <f t="shared" si="11"/>
        <v>686.6710260439795</v>
      </c>
      <c r="J83" s="41">
        <f t="shared" si="12"/>
        <v>816.7223567341272</v>
      </c>
    </row>
    <row r="84" spans="2:10" ht="15">
      <c r="B84" s="20" t="s">
        <v>39</v>
      </c>
      <c r="C84" s="29" t="s">
        <v>107</v>
      </c>
      <c r="D84" s="30" t="s">
        <v>0</v>
      </c>
      <c r="E84" s="28">
        <v>60</v>
      </c>
      <c r="F84" s="18">
        <v>6.199277652086318</v>
      </c>
      <c r="G84" s="18">
        <v>25.813385633277452</v>
      </c>
      <c r="H84" s="18">
        <f t="shared" si="10"/>
        <v>371.95665912517904</v>
      </c>
      <c r="I84" s="18">
        <f t="shared" si="11"/>
        <v>1548.8031379966471</v>
      </c>
      <c r="J84" s="41">
        <f t="shared" si="12"/>
        <v>1920.759797121826</v>
      </c>
    </row>
    <row r="85" spans="2:10" ht="15">
      <c r="B85" s="20" t="s">
        <v>40</v>
      </c>
      <c r="C85" s="29" t="s">
        <v>108</v>
      </c>
      <c r="D85" s="30" t="s">
        <v>0</v>
      </c>
      <c r="E85" s="28">
        <v>80</v>
      </c>
      <c r="F85" s="18">
        <v>5.739512014857139</v>
      </c>
      <c r="G85" s="18">
        <v>24.836433809745436</v>
      </c>
      <c r="H85" s="18">
        <f t="shared" si="10"/>
        <v>459.16096118857115</v>
      </c>
      <c r="I85" s="18">
        <f t="shared" si="11"/>
        <v>1986.914704779635</v>
      </c>
      <c r="J85" s="41">
        <f t="shared" si="12"/>
        <v>2446.075665968206</v>
      </c>
    </row>
    <row r="86" spans="2:10" ht="15">
      <c r="B86" s="20" t="s">
        <v>41</v>
      </c>
      <c r="C86" s="29" t="s">
        <v>109</v>
      </c>
      <c r="D86" s="26" t="s">
        <v>0</v>
      </c>
      <c r="E86" s="28">
        <v>250</v>
      </c>
      <c r="F86" s="18">
        <v>18.684190029248644</v>
      </c>
      <c r="G86" s="18">
        <v>5.857746063223899</v>
      </c>
      <c r="H86" s="18">
        <f t="shared" si="10"/>
        <v>4671.047507312161</v>
      </c>
      <c r="I86" s="18">
        <f t="shared" si="11"/>
        <v>1464.4365158059748</v>
      </c>
      <c r="J86" s="41">
        <f t="shared" si="12"/>
        <v>6135.484023118135</v>
      </c>
    </row>
    <row r="87" spans="2:10" ht="15">
      <c r="B87" s="20" t="s">
        <v>42</v>
      </c>
      <c r="C87" s="29" t="s">
        <v>110</v>
      </c>
      <c r="D87" s="26" t="s">
        <v>0</v>
      </c>
      <c r="E87" s="28">
        <v>300</v>
      </c>
      <c r="F87" s="18">
        <v>16.610751885113366</v>
      </c>
      <c r="G87" s="18">
        <v>5.229310778646801</v>
      </c>
      <c r="H87" s="18">
        <f t="shared" si="10"/>
        <v>4983.22556553401</v>
      </c>
      <c r="I87" s="18">
        <f t="shared" si="11"/>
        <v>1568.7932335940404</v>
      </c>
      <c r="J87" s="41">
        <f t="shared" si="12"/>
        <v>6552.01879912805</v>
      </c>
    </row>
    <row r="88" spans="2:10" ht="15.75" thickBot="1">
      <c r="B88" s="52" t="s">
        <v>43</v>
      </c>
      <c r="C88" s="32" t="s">
        <v>111</v>
      </c>
      <c r="D88" s="53" t="s">
        <v>3</v>
      </c>
      <c r="E88" s="54">
        <v>1050</v>
      </c>
      <c r="F88" s="47">
        <v>7.540730076937712</v>
      </c>
      <c r="G88" s="47">
        <v>3.870908106161359</v>
      </c>
      <c r="H88" s="47">
        <f t="shared" si="10"/>
        <v>7917.766580784598</v>
      </c>
      <c r="I88" s="47">
        <f t="shared" si="11"/>
        <v>4064.4535114694268</v>
      </c>
      <c r="J88" s="48">
        <f t="shared" si="12"/>
        <v>11982.220092254025</v>
      </c>
    </row>
    <row r="89" spans="2:10" ht="17.25" thickBot="1">
      <c r="B89" s="57">
        <v>5</v>
      </c>
      <c r="C89" s="58" t="s">
        <v>10</v>
      </c>
      <c r="D89" s="59">
        <v>0</v>
      </c>
      <c r="E89" s="60"/>
      <c r="F89" s="61"/>
      <c r="G89" s="61"/>
      <c r="H89" s="62">
        <f>H10+H25+H51+H77</f>
        <v>1887921.3090652032</v>
      </c>
      <c r="I89" s="62">
        <f>I10+I25+I51+I77</f>
        <v>652185.9101604668</v>
      </c>
      <c r="J89" s="63">
        <f>J10+J25+J51+J77</f>
        <v>2540107.2192256697</v>
      </c>
    </row>
    <row r="91" ht="15">
      <c r="J91" s="35"/>
    </row>
    <row r="92" spans="8:10" ht="15">
      <c r="H92" s="35"/>
      <c r="I92" s="35"/>
      <c r="J92" s="35"/>
    </row>
  </sheetData>
  <mergeCells count="17">
    <mergeCell ref="B6:C6"/>
    <mergeCell ref="A7:A8"/>
    <mergeCell ref="B7:B8"/>
    <mergeCell ref="C7:C8"/>
    <mergeCell ref="D7:D8"/>
    <mergeCell ref="C51:E51"/>
    <mergeCell ref="C77:E77"/>
    <mergeCell ref="E7:E8"/>
    <mergeCell ref="F7:G7"/>
    <mergeCell ref="H7:J7"/>
    <mergeCell ref="C20:E20"/>
    <mergeCell ref="C25:E25"/>
    <mergeCell ref="B9:E9"/>
    <mergeCell ref="C10:D10"/>
    <mergeCell ref="C11:E11"/>
    <mergeCell ref="C14:E14"/>
    <mergeCell ref="C17:E1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59">
      <selection activeCell="J89" sqref="J89"/>
    </sheetView>
  </sheetViews>
  <sheetFormatPr defaultColWidth="9.140625" defaultRowHeight="15"/>
  <cols>
    <col min="1" max="1" width="6.00390625" style="1" customWidth="1"/>
    <col min="2" max="2" width="6.28125" style="5" customWidth="1"/>
    <col min="3" max="3" width="118.140625" style="7" customWidth="1"/>
    <col min="4" max="4" width="6.140625" style="10" customWidth="1"/>
    <col min="5" max="5" width="8.28125" style="4" customWidth="1"/>
    <col min="6" max="6" width="15.8515625" style="4" bestFit="1" customWidth="1"/>
    <col min="7" max="7" width="13.28125" style="4" customWidth="1"/>
    <col min="8" max="8" width="13.57421875" style="4" customWidth="1"/>
    <col min="9" max="9" width="13.140625" style="4" customWidth="1"/>
    <col min="10" max="10" width="12.421875" style="4" bestFit="1" customWidth="1"/>
    <col min="11" max="11" width="20.28125" style="5" customWidth="1"/>
    <col min="12" max="245" width="9.140625" style="5" customWidth="1"/>
    <col min="246" max="246" width="6.00390625" style="5" customWidth="1"/>
    <col min="247" max="247" width="6.28125" style="5" customWidth="1"/>
    <col min="248" max="248" width="118.140625" style="5" customWidth="1"/>
    <col min="249" max="249" width="6.140625" style="5" customWidth="1"/>
    <col min="250" max="250" width="8.28125" style="5" customWidth="1"/>
    <col min="251" max="251" width="11.8515625" style="5" bestFit="1" customWidth="1"/>
    <col min="252" max="252" width="11.28125" style="5" bestFit="1" customWidth="1"/>
    <col min="253" max="253" width="9.140625" style="5" customWidth="1"/>
    <col min="254" max="254" width="17.28125" style="5" customWidth="1"/>
    <col min="255" max="255" width="21.421875" style="5" customWidth="1"/>
    <col min="256" max="256" width="21.140625" style="5" customWidth="1"/>
    <col min="257" max="257" width="15.7109375" style="5" customWidth="1"/>
    <col min="258" max="258" width="61.28125" style="5" customWidth="1"/>
    <col min="259" max="259" width="9.140625" style="5" customWidth="1"/>
    <col min="260" max="260" width="28.7109375" style="5" customWidth="1"/>
    <col min="261" max="261" width="20.28125" style="5" customWidth="1"/>
    <col min="262" max="262" width="16.140625" style="5" customWidth="1"/>
    <col min="263" max="263" width="21.8515625" style="5" customWidth="1"/>
    <col min="264" max="264" width="20.7109375" style="5" customWidth="1"/>
    <col min="265" max="501" width="9.140625" style="5" customWidth="1"/>
    <col min="502" max="502" width="6.00390625" style="5" customWidth="1"/>
    <col min="503" max="503" width="6.28125" style="5" customWidth="1"/>
    <col min="504" max="504" width="118.140625" style="5" customWidth="1"/>
    <col min="505" max="505" width="6.140625" style="5" customWidth="1"/>
    <col min="506" max="506" width="8.28125" style="5" customWidth="1"/>
    <col min="507" max="507" width="11.8515625" style="5" bestFit="1" customWidth="1"/>
    <col min="508" max="508" width="11.28125" style="5" bestFit="1" customWidth="1"/>
    <col min="509" max="509" width="9.140625" style="5" customWidth="1"/>
    <col min="510" max="510" width="17.28125" style="5" customWidth="1"/>
    <col min="511" max="511" width="21.421875" style="5" customWidth="1"/>
    <col min="512" max="512" width="21.140625" style="5" customWidth="1"/>
    <col min="513" max="513" width="15.7109375" style="5" customWidth="1"/>
    <col min="514" max="514" width="61.28125" style="5" customWidth="1"/>
    <col min="515" max="515" width="9.140625" style="5" customWidth="1"/>
    <col min="516" max="516" width="28.7109375" style="5" customWidth="1"/>
    <col min="517" max="517" width="20.28125" style="5" customWidth="1"/>
    <col min="518" max="518" width="16.140625" style="5" customWidth="1"/>
    <col min="519" max="519" width="21.8515625" style="5" customWidth="1"/>
    <col min="520" max="520" width="20.7109375" style="5" customWidth="1"/>
    <col min="521" max="757" width="9.140625" style="5" customWidth="1"/>
    <col min="758" max="758" width="6.00390625" style="5" customWidth="1"/>
    <col min="759" max="759" width="6.28125" style="5" customWidth="1"/>
    <col min="760" max="760" width="118.140625" style="5" customWidth="1"/>
    <col min="761" max="761" width="6.140625" style="5" customWidth="1"/>
    <col min="762" max="762" width="8.28125" style="5" customWidth="1"/>
    <col min="763" max="763" width="11.8515625" style="5" bestFit="1" customWidth="1"/>
    <col min="764" max="764" width="11.28125" style="5" bestFit="1" customWidth="1"/>
    <col min="765" max="765" width="9.140625" style="5" customWidth="1"/>
    <col min="766" max="766" width="17.28125" style="5" customWidth="1"/>
    <col min="767" max="767" width="21.421875" style="5" customWidth="1"/>
    <col min="768" max="768" width="21.140625" style="5" customWidth="1"/>
    <col min="769" max="769" width="15.7109375" style="5" customWidth="1"/>
    <col min="770" max="770" width="61.28125" style="5" customWidth="1"/>
    <col min="771" max="771" width="9.140625" style="5" customWidth="1"/>
    <col min="772" max="772" width="28.7109375" style="5" customWidth="1"/>
    <col min="773" max="773" width="20.28125" style="5" customWidth="1"/>
    <col min="774" max="774" width="16.140625" style="5" customWidth="1"/>
    <col min="775" max="775" width="21.8515625" style="5" customWidth="1"/>
    <col min="776" max="776" width="20.7109375" style="5" customWidth="1"/>
    <col min="777" max="1013" width="9.140625" style="5" customWidth="1"/>
    <col min="1014" max="1014" width="6.00390625" style="5" customWidth="1"/>
    <col min="1015" max="1015" width="6.28125" style="5" customWidth="1"/>
    <col min="1016" max="1016" width="118.140625" style="5" customWidth="1"/>
    <col min="1017" max="1017" width="6.140625" style="5" customWidth="1"/>
    <col min="1018" max="1018" width="8.28125" style="5" customWidth="1"/>
    <col min="1019" max="1019" width="11.8515625" style="5" bestFit="1" customWidth="1"/>
    <col min="1020" max="1020" width="11.28125" style="5" bestFit="1" customWidth="1"/>
    <col min="1021" max="1021" width="9.140625" style="5" customWidth="1"/>
    <col min="1022" max="1022" width="17.28125" style="5" customWidth="1"/>
    <col min="1023" max="1023" width="21.421875" style="5" customWidth="1"/>
    <col min="1024" max="1024" width="21.140625" style="5" customWidth="1"/>
    <col min="1025" max="1025" width="15.7109375" style="5" customWidth="1"/>
    <col min="1026" max="1026" width="61.28125" style="5" customWidth="1"/>
    <col min="1027" max="1027" width="9.140625" style="5" customWidth="1"/>
    <col min="1028" max="1028" width="28.7109375" style="5" customWidth="1"/>
    <col min="1029" max="1029" width="20.28125" style="5" customWidth="1"/>
    <col min="1030" max="1030" width="16.140625" style="5" customWidth="1"/>
    <col min="1031" max="1031" width="21.8515625" style="5" customWidth="1"/>
    <col min="1032" max="1032" width="20.7109375" style="5" customWidth="1"/>
    <col min="1033" max="1269" width="9.140625" style="5" customWidth="1"/>
    <col min="1270" max="1270" width="6.00390625" style="5" customWidth="1"/>
    <col min="1271" max="1271" width="6.28125" style="5" customWidth="1"/>
    <col min="1272" max="1272" width="118.140625" style="5" customWidth="1"/>
    <col min="1273" max="1273" width="6.140625" style="5" customWidth="1"/>
    <col min="1274" max="1274" width="8.28125" style="5" customWidth="1"/>
    <col min="1275" max="1275" width="11.8515625" style="5" bestFit="1" customWidth="1"/>
    <col min="1276" max="1276" width="11.28125" style="5" bestFit="1" customWidth="1"/>
    <col min="1277" max="1277" width="9.140625" style="5" customWidth="1"/>
    <col min="1278" max="1278" width="17.28125" style="5" customWidth="1"/>
    <col min="1279" max="1279" width="21.421875" style="5" customWidth="1"/>
    <col min="1280" max="1280" width="21.140625" style="5" customWidth="1"/>
    <col min="1281" max="1281" width="15.7109375" style="5" customWidth="1"/>
    <col min="1282" max="1282" width="61.28125" style="5" customWidth="1"/>
    <col min="1283" max="1283" width="9.140625" style="5" customWidth="1"/>
    <col min="1284" max="1284" width="28.7109375" style="5" customWidth="1"/>
    <col min="1285" max="1285" width="20.28125" style="5" customWidth="1"/>
    <col min="1286" max="1286" width="16.140625" style="5" customWidth="1"/>
    <col min="1287" max="1287" width="21.8515625" style="5" customWidth="1"/>
    <col min="1288" max="1288" width="20.7109375" style="5" customWidth="1"/>
    <col min="1289" max="1525" width="9.140625" style="5" customWidth="1"/>
    <col min="1526" max="1526" width="6.00390625" style="5" customWidth="1"/>
    <col min="1527" max="1527" width="6.28125" style="5" customWidth="1"/>
    <col min="1528" max="1528" width="118.140625" style="5" customWidth="1"/>
    <col min="1529" max="1529" width="6.140625" style="5" customWidth="1"/>
    <col min="1530" max="1530" width="8.28125" style="5" customWidth="1"/>
    <col min="1531" max="1531" width="11.8515625" style="5" bestFit="1" customWidth="1"/>
    <col min="1532" max="1532" width="11.28125" style="5" bestFit="1" customWidth="1"/>
    <col min="1533" max="1533" width="9.140625" style="5" customWidth="1"/>
    <col min="1534" max="1534" width="17.28125" style="5" customWidth="1"/>
    <col min="1535" max="1535" width="21.421875" style="5" customWidth="1"/>
    <col min="1536" max="1536" width="21.140625" style="5" customWidth="1"/>
    <col min="1537" max="1537" width="15.7109375" style="5" customWidth="1"/>
    <col min="1538" max="1538" width="61.28125" style="5" customWidth="1"/>
    <col min="1539" max="1539" width="9.140625" style="5" customWidth="1"/>
    <col min="1540" max="1540" width="28.7109375" style="5" customWidth="1"/>
    <col min="1541" max="1541" width="20.28125" style="5" customWidth="1"/>
    <col min="1542" max="1542" width="16.140625" style="5" customWidth="1"/>
    <col min="1543" max="1543" width="21.8515625" style="5" customWidth="1"/>
    <col min="1544" max="1544" width="20.7109375" style="5" customWidth="1"/>
    <col min="1545" max="1781" width="9.140625" style="5" customWidth="1"/>
    <col min="1782" max="1782" width="6.00390625" style="5" customWidth="1"/>
    <col min="1783" max="1783" width="6.28125" style="5" customWidth="1"/>
    <col min="1784" max="1784" width="118.140625" style="5" customWidth="1"/>
    <col min="1785" max="1785" width="6.140625" style="5" customWidth="1"/>
    <col min="1786" max="1786" width="8.28125" style="5" customWidth="1"/>
    <col min="1787" max="1787" width="11.8515625" style="5" bestFit="1" customWidth="1"/>
    <col min="1788" max="1788" width="11.28125" style="5" bestFit="1" customWidth="1"/>
    <col min="1789" max="1789" width="9.140625" style="5" customWidth="1"/>
    <col min="1790" max="1790" width="17.28125" style="5" customWidth="1"/>
    <col min="1791" max="1791" width="21.421875" style="5" customWidth="1"/>
    <col min="1792" max="1792" width="21.140625" style="5" customWidth="1"/>
    <col min="1793" max="1793" width="15.7109375" style="5" customWidth="1"/>
    <col min="1794" max="1794" width="61.28125" style="5" customWidth="1"/>
    <col min="1795" max="1795" width="9.140625" style="5" customWidth="1"/>
    <col min="1796" max="1796" width="28.7109375" style="5" customWidth="1"/>
    <col min="1797" max="1797" width="20.28125" style="5" customWidth="1"/>
    <col min="1798" max="1798" width="16.140625" style="5" customWidth="1"/>
    <col min="1799" max="1799" width="21.8515625" style="5" customWidth="1"/>
    <col min="1800" max="1800" width="20.7109375" style="5" customWidth="1"/>
    <col min="1801" max="2037" width="9.140625" style="5" customWidth="1"/>
    <col min="2038" max="2038" width="6.00390625" style="5" customWidth="1"/>
    <col min="2039" max="2039" width="6.28125" style="5" customWidth="1"/>
    <col min="2040" max="2040" width="118.140625" style="5" customWidth="1"/>
    <col min="2041" max="2041" width="6.140625" style="5" customWidth="1"/>
    <col min="2042" max="2042" width="8.28125" style="5" customWidth="1"/>
    <col min="2043" max="2043" width="11.8515625" style="5" bestFit="1" customWidth="1"/>
    <col min="2044" max="2044" width="11.28125" style="5" bestFit="1" customWidth="1"/>
    <col min="2045" max="2045" width="9.140625" style="5" customWidth="1"/>
    <col min="2046" max="2046" width="17.28125" style="5" customWidth="1"/>
    <col min="2047" max="2047" width="21.421875" style="5" customWidth="1"/>
    <col min="2048" max="2048" width="21.140625" style="5" customWidth="1"/>
    <col min="2049" max="2049" width="15.7109375" style="5" customWidth="1"/>
    <col min="2050" max="2050" width="61.28125" style="5" customWidth="1"/>
    <col min="2051" max="2051" width="9.140625" style="5" customWidth="1"/>
    <col min="2052" max="2052" width="28.7109375" style="5" customWidth="1"/>
    <col min="2053" max="2053" width="20.28125" style="5" customWidth="1"/>
    <col min="2054" max="2054" width="16.140625" style="5" customWidth="1"/>
    <col min="2055" max="2055" width="21.8515625" style="5" customWidth="1"/>
    <col min="2056" max="2056" width="20.7109375" style="5" customWidth="1"/>
    <col min="2057" max="2293" width="9.140625" style="5" customWidth="1"/>
    <col min="2294" max="2294" width="6.00390625" style="5" customWidth="1"/>
    <col min="2295" max="2295" width="6.28125" style="5" customWidth="1"/>
    <col min="2296" max="2296" width="118.140625" style="5" customWidth="1"/>
    <col min="2297" max="2297" width="6.140625" style="5" customWidth="1"/>
    <col min="2298" max="2298" width="8.28125" style="5" customWidth="1"/>
    <col min="2299" max="2299" width="11.8515625" style="5" bestFit="1" customWidth="1"/>
    <col min="2300" max="2300" width="11.28125" style="5" bestFit="1" customWidth="1"/>
    <col min="2301" max="2301" width="9.140625" style="5" customWidth="1"/>
    <col min="2302" max="2302" width="17.28125" style="5" customWidth="1"/>
    <col min="2303" max="2303" width="21.421875" style="5" customWidth="1"/>
    <col min="2304" max="2304" width="21.140625" style="5" customWidth="1"/>
    <col min="2305" max="2305" width="15.7109375" style="5" customWidth="1"/>
    <col min="2306" max="2306" width="61.28125" style="5" customWidth="1"/>
    <col min="2307" max="2307" width="9.140625" style="5" customWidth="1"/>
    <col min="2308" max="2308" width="28.7109375" style="5" customWidth="1"/>
    <col min="2309" max="2309" width="20.28125" style="5" customWidth="1"/>
    <col min="2310" max="2310" width="16.140625" style="5" customWidth="1"/>
    <col min="2311" max="2311" width="21.8515625" style="5" customWidth="1"/>
    <col min="2312" max="2312" width="20.7109375" style="5" customWidth="1"/>
    <col min="2313" max="2549" width="9.140625" style="5" customWidth="1"/>
    <col min="2550" max="2550" width="6.00390625" style="5" customWidth="1"/>
    <col min="2551" max="2551" width="6.28125" style="5" customWidth="1"/>
    <col min="2552" max="2552" width="118.140625" style="5" customWidth="1"/>
    <col min="2553" max="2553" width="6.140625" style="5" customWidth="1"/>
    <col min="2554" max="2554" width="8.28125" style="5" customWidth="1"/>
    <col min="2555" max="2555" width="11.8515625" style="5" bestFit="1" customWidth="1"/>
    <col min="2556" max="2556" width="11.28125" style="5" bestFit="1" customWidth="1"/>
    <col min="2557" max="2557" width="9.140625" style="5" customWidth="1"/>
    <col min="2558" max="2558" width="17.28125" style="5" customWidth="1"/>
    <col min="2559" max="2559" width="21.421875" style="5" customWidth="1"/>
    <col min="2560" max="2560" width="21.140625" style="5" customWidth="1"/>
    <col min="2561" max="2561" width="15.7109375" style="5" customWidth="1"/>
    <col min="2562" max="2562" width="61.28125" style="5" customWidth="1"/>
    <col min="2563" max="2563" width="9.140625" style="5" customWidth="1"/>
    <col min="2564" max="2564" width="28.7109375" style="5" customWidth="1"/>
    <col min="2565" max="2565" width="20.28125" style="5" customWidth="1"/>
    <col min="2566" max="2566" width="16.140625" style="5" customWidth="1"/>
    <col min="2567" max="2567" width="21.8515625" style="5" customWidth="1"/>
    <col min="2568" max="2568" width="20.7109375" style="5" customWidth="1"/>
    <col min="2569" max="2805" width="9.140625" style="5" customWidth="1"/>
    <col min="2806" max="2806" width="6.00390625" style="5" customWidth="1"/>
    <col min="2807" max="2807" width="6.28125" style="5" customWidth="1"/>
    <col min="2808" max="2808" width="118.140625" style="5" customWidth="1"/>
    <col min="2809" max="2809" width="6.140625" style="5" customWidth="1"/>
    <col min="2810" max="2810" width="8.28125" style="5" customWidth="1"/>
    <col min="2811" max="2811" width="11.8515625" style="5" bestFit="1" customWidth="1"/>
    <col min="2812" max="2812" width="11.28125" style="5" bestFit="1" customWidth="1"/>
    <col min="2813" max="2813" width="9.140625" style="5" customWidth="1"/>
    <col min="2814" max="2814" width="17.28125" style="5" customWidth="1"/>
    <col min="2815" max="2815" width="21.421875" style="5" customWidth="1"/>
    <col min="2816" max="2816" width="21.140625" style="5" customWidth="1"/>
    <col min="2817" max="2817" width="15.7109375" style="5" customWidth="1"/>
    <col min="2818" max="2818" width="61.28125" style="5" customWidth="1"/>
    <col min="2819" max="2819" width="9.140625" style="5" customWidth="1"/>
    <col min="2820" max="2820" width="28.7109375" style="5" customWidth="1"/>
    <col min="2821" max="2821" width="20.28125" style="5" customWidth="1"/>
    <col min="2822" max="2822" width="16.140625" style="5" customWidth="1"/>
    <col min="2823" max="2823" width="21.8515625" style="5" customWidth="1"/>
    <col min="2824" max="2824" width="20.7109375" style="5" customWidth="1"/>
    <col min="2825" max="3061" width="9.140625" style="5" customWidth="1"/>
    <col min="3062" max="3062" width="6.00390625" style="5" customWidth="1"/>
    <col min="3063" max="3063" width="6.28125" style="5" customWidth="1"/>
    <col min="3064" max="3064" width="118.140625" style="5" customWidth="1"/>
    <col min="3065" max="3065" width="6.140625" style="5" customWidth="1"/>
    <col min="3066" max="3066" width="8.28125" style="5" customWidth="1"/>
    <col min="3067" max="3067" width="11.8515625" style="5" bestFit="1" customWidth="1"/>
    <col min="3068" max="3068" width="11.28125" style="5" bestFit="1" customWidth="1"/>
    <col min="3069" max="3069" width="9.140625" style="5" customWidth="1"/>
    <col min="3070" max="3070" width="17.28125" style="5" customWidth="1"/>
    <col min="3071" max="3071" width="21.421875" style="5" customWidth="1"/>
    <col min="3072" max="3072" width="21.140625" style="5" customWidth="1"/>
    <col min="3073" max="3073" width="15.7109375" style="5" customWidth="1"/>
    <col min="3074" max="3074" width="61.28125" style="5" customWidth="1"/>
    <col min="3075" max="3075" width="9.140625" style="5" customWidth="1"/>
    <col min="3076" max="3076" width="28.7109375" style="5" customWidth="1"/>
    <col min="3077" max="3077" width="20.28125" style="5" customWidth="1"/>
    <col min="3078" max="3078" width="16.140625" style="5" customWidth="1"/>
    <col min="3079" max="3079" width="21.8515625" style="5" customWidth="1"/>
    <col min="3080" max="3080" width="20.7109375" style="5" customWidth="1"/>
    <col min="3081" max="3317" width="9.140625" style="5" customWidth="1"/>
    <col min="3318" max="3318" width="6.00390625" style="5" customWidth="1"/>
    <col min="3319" max="3319" width="6.28125" style="5" customWidth="1"/>
    <col min="3320" max="3320" width="118.140625" style="5" customWidth="1"/>
    <col min="3321" max="3321" width="6.140625" style="5" customWidth="1"/>
    <col min="3322" max="3322" width="8.28125" style="5" customWidth="1"/>
    <col min="3323" max="3323" width="11.8515625" style="5" bestFit="1" customWidth="1"/>
    <col min="3324" max="3324" width="11.28125" style="5" bestFit="1" customWidth="1"/>
    <col min="3325" max="3325" width="9.140625" style="5" customWidth="1"/>
    <col min="3326" max="3326" width="17.28125" style="5" customWidth="1"/>
    <col min="3327" max="3327" width="21.421875" style="5" customWidth="1"/>
    <col min="3328" max="3328" width="21.140625" style="5" customWidth="1"/>
    <col min="3329" max="3329" width="15.7109375" style="5" customWidth="1"/>
    <col min="3330" max="3330" width="61.28125" style="5" customWidth="1"/>
    <col min="3331" max="3331" width="9.140625" style="5" customWidth="1"/>
    <col min="3332" max="3332" width="28.7109375" style="5" customWidth="1"/>
    <col min="3333" max="3333" width="20.28125" style="5" customWidth="1"/>
    <col min="3334" max="3334" width="16.140625" style="5" customWidth="1"/>
    <col min="3335" max="3335" width="21.8515625" style="5" customWidth="1"/>
    <col min="3336" max="3336" width="20.7109375" style="5" customWidth="1"/>
    <col min="3337" max="3573" width="9.140625" style="5" customWidth="1"/>
    <col min="3574" max="3574" width="6.00390625" style="5" customWidth="1"/>
    <col min="3575" max="3575" width="6.28125" style="5" customWidth="1"/>
    <col min="3576" max="3576" width="118.140625" style="5" customWidth="1"/>
    <col min="3577" max="3577" width="6.140625" style="5" customWidth="1"/>
    <col min="3578" max="3578" width="8.28125" style="5" customWidth="1"/>
    <col min="3579" max="3579" width="11.8515625" style="5" bestFit="1" customWidth="1"/>
    <col min="3580" max="3580" width="11.28125" style="5" bestFit="1" customWidth="1"/>
    <col min="3581" max="3581" width="9.140625" style="5" customWidth="1"/>
    <col min="3582" max="3582" width="17.28125" style="5" customWidth="1"/>
    <col min="3583" max="3583" width="21.421875" style="5" customWidth="1"/>
    <col min="3584" max="3584" width="21.140625" style="5" customWidth="1"/>
    <col min="3585" max="3585" width="15.7109375" style="5" customWidth="1"/>
    <col min="3586" max="3586" width="61.28125" style="5" customWidth="1"/>
    <col min="3587" max="3587" width="9.140625" style="5" customWidth="1"/>
    <col min="3588" max="3588" width="28.7109375" style="5" customWidth="1"/>
    <col min="3589" max="3589" width="20.28125" style="5" customWidth="1"/>
    <col min="3590" max="3590" width="16.140625" style="5" customWidth="1"/>
    <col min="3591" max="3591" width="21.8515625" style="5" customWidth="1"/>
    <col min="3592" max="3592" width="20.7109375" style="5" customWidth="1"/>
    <col min="3593" max="3829" width="9.140625" style="5" customWidth="1"/>
    <col min="3830" max="3830" width="6.00390625" style="5" customWidth="1"/>
    <col min="3831" max="3831" width="6.28125" style="5" customWidth="1"/>
    <col min="3832" max="3832" width="118.140625" style="5" customWidth="1"/>
    <col min="3833" max="3833" width="6.140625" style="5" customWidth="1"/>
    <col min="3834" max="3834" width="8.28125" style="5" customWidth="1"/>
    <col min="3835" max="3835" width="11.8515625" style="5" bestFit="1" customWidth="1"/>
    <col min="3836" max="3836" width="11.28125" style="5" bestFit="1" customWidth="1"/>
    <col min="3837" max="3837" width="9.140625" style="5" customWidth="1"/>
    <col min="3838" max="3838" width="17.28125" style="5" customWidth="1"/>
    <col min="3839" max="3839" width="21.421875" style="5" customWidth="1"/>
    <col min="3840" max="3840" width="21.140625" style="5" customWidth="1"/>
    <col min="3841" max="3841" width="15.7109375" style="5" customWidth="1"/>
    <col min="3842" max="3842" width="61.28125" style="5" customWidth="1"/>
    <col min="3843" max="3843" width="9.140625" style="5" customWidth="1"/>
    <col min="3844" max="3844" width="28.7109375" style="5" customWidth="1"/>
    <col min="3845" max="3845" width="20.28125" style="5" customWidth="1"/>
    <col min="3846" max="3846" width="16.140625" style="5" customWidth="1"/>
    <col min="3847" max="3847" width="21.8515625" style="5" customWidth="1"/>
    <col min="3848" max="3848" width="20.7109375" style="5" customWidth="1"/>
    <col min="3849" max="4085" width="9.140625" style="5" customWidth="1"/>
    <col min="4086" max="4086" width="6.00390625" style="5" customWidth="1"/>
    <col min="4087" max="4087" width="6.28125" style="5" customWidth="1"/>
    <col min="4088" max="4088" width="118.140625" style="5" customWidth="1"/>
    <col min="4089" max="4089" width="6.140625" style="5" customWidth="1"/>
    <col min="4090" max="4090" width="8.28125" style="5" customWidth="1"/>
    <col min="4091" max="4091" width="11.8515625" style="5" bestFit="1" customWidth="1"/>
    <col min="4092" max="4092" width="11.28125" style="5" bestFit="1" customWidth="1"/>
    <col min="4093" max="4093" width="9.140625" style="5" customWidth="1"/>
    <col min="4094" max="4094" width="17.28125" style="5" customWidth="1"/>
    <col min="4095" max="4095" width="21.421875" style="5" customWidth="1"/>
    <col min="4096" max="4096" width="21.140625" style="5" customWidth="1"/>
    <col min="4097" max="4097" width="15.7109375" style="5" customWidth="1"/>
    <col min="4098" max="4098" width="61.28125" style="5" customWidth="1"/>
    <col min="4099" max="4099" width="9.140625" style="5" customWidth="1"/>
    <col min="4100" max="4100" width="28.7109375" style="5" customWidth="1"/>
    <col min="4101" max="4101" width="20.28125" style="5" customWidth="1"/>
    <col min="4102" max="4102" width="16.140625" style="5" customWidth="1"/>
    <col min="4103" max="4103" width="21.8515625" style="5" customWidth="1"/>
    <col min="4104" max="4104" width="20.7109375" style="5" customWidth="1"/>
    <col min="4105" max="4341" width="9.140625" style="5" customWidth="1"/>
    <col min="4342" max="4342" width="6.00390625" style="5" customWidth="1"/>
    <col min="4343" max="4343" width="6.28125" style="5" customWidth="1"/>
    <col min="4344" max="4344" width="118.140625" style="5" customWidth="1"/>
    <col min="4345" max="4345" width="6.140625" style="5" customWidth="1"/>
    <col min="4346" max="4346" width="8.28125" style="5" customWidth="1"/>
    <col min="4347" max="4347" width="11.8515625" style="5" bestFit="1" customWidth="1"/>
    <col min="4348" max="4348" width="11.28125" style="5" bestFit="1" customWidth="1"/>
    <col min="4349" max="4349" width="9.140625" style="5" customWidth="1"/>
    <col min="4350" max="4350" width="17.28125" style="5" customWidth="1"/>
    <col min="4351" max="4351" width="21.421875" style="5" customWidth="1"/>
    <col min="4352" max="4352" width="21.140625" style="5" customWidth="1"/>
    <col min="4353" max="4353" width="15.7109375" style="5" customWidth="1"/>
    <col min="4354" max="4354" width="61.28125" style="5" customWidth="1"/>
    <col min="4355" max="4355" width="9.140625" style="5" customWidth="1"/>
    <col min="4356" max="4356" width="28.7109375" style="5" customWidth="1"/>
    <col min="4357" max="4357" width="20.28125" style="5" customWidth="1"/>
    <col min="4358" max="4358" width="16.140625" style="5" customWidth="1"/>
    <col min="4359" max="4359" width="21.8515625" style="5" customWidth="1"/>
    <col min="4360" max="4360" width="20.7109375" style="5" customWidth="1"/>
    <col min="4361" max="4597" width="9.140625" style="5" customWidth="1"/>
    <col min="4598" max="4598" width="6.00390625" style="5" customWidth="1"/>
    <col min="4599" max="4599" width="6.28125" style="5" customWidth="1"/>
    <col min="4600" max="4600" width="118.140625" style="5" customWidth="1"/>
    <col min="4601" max="4601" width="6.140625" style="5" customWidth="1"/>
    <col min="4602" max="4602" width="8.28125" style="5" customWidth="1"/>
    <col min="4603" max="4603" width="11.8515625" style="5" bestFit="1" customWidth="1"/>
    <col min="4604" max="4604" width="11.28125" style="5" bestFit="1" customWidth="1"/>
    <col min="4605" max="4605" width="9.140625" style="5" customWidth="1"/>
    <col min="4606" max="4606" width="17.28125" style="5" customWidth="1"/>
    <col min="4607" max="4607" width="21.421875" style="5" customWidth="1"/>
    <col min="4608" max="4608" width="21.140625" style="5" customWidth="1"/>
    <col min="4609" max="4609" width="15.7109375" style="5" customWidth="1"/>
    <col min="4610" max="4610" width="61.28125" style="5" customWidth="1"/>
    <col min="4611" max="4611" width="9.140625" style="5" customWidth="1"/>
    <col min="4612" max="4612" width="28.7109375" style="5" customWidth="1"/>
    <col min="4613" max="4613" width="20.28125" style="5" customWidth="1"/>
    <col min="4614" max="4614" width="16.140625" style="5" customWidth="1"/>
    <col min="4615" max="4615" width="21.8515625" style="5" customWidth="1"/>
    <col min="4616" max="4616" width="20.7109375" style="5" customWidth="1"/>
    <col min="4617" max="4853" width="9.140625" style="5" customWidth="1"/>
    <col min="4854" max="4854" width="6.00390625" style="5" customWidth="1"/>
    <col min="4855" max="4855" width="6.28125" style="5" customWidth="1"/>
    <col min="4856" max="4856" width="118.140625" style="5" customWidth="1"/>
    <col min="4857" max="4857" width="6.140625" style="5" customWidth="1"/>
    <col min="4858" max="4858" width="8.28125" style="5" customWidth="1"/>
    <col min="4859" max="4859" width="11.8515625" style="5" bestFit="1" customWidth="1"/>
    <col min="4860" max="4860" width="11.28125" style="5" bestFit="1" customWidth="1"/>
    <col min="4861" max="4861" width="9.140625" style="5" customWidth="1"/>
    <col min="4862" max="4862" width="17.28125" style="5" customWidth="1"/>
    <col min="4863" max="4863" width="21.421875" style="5" customWidth="1"/>
    <col min="4864" max="4864" width="21.140625" style="5" customWidth="1"/>
    <col min="4865" max="4865" width="15.7109375" style="5" customWidth="1"/>
    <col min="4866" max="4866" width="61.28125" style="5" customWidth="1"/>
    <col min="4867" max="4867" width="9.140625" style="5" customWidth="1"/>
    <col min="4868" max="4868" width="28.7109375" style="5" customWidth="1"/>
    <col min="4869" max="4869" width="20.28125" style="5" customWidth="1"/>
    <col min="4870" max="4870" width="16.140625" style="5" customWidth="1"/>
    <col min="4871" max="4871" width="21.8515625" style="5" customWidth="1"/>
    <col min="4872" max="4872" width="20.7109375" style="5" customWidth="1"/>
    <col min="4873" max="5109" width="9.140625" style="5" customWidth="1"/>
    <col min="5110" max="5110" width="6.00390625" style="5" customWidth="1"/>
    <col min="5111" max="5111" width="6.28125" style="5" customWidth="1"/>
    <col min="5112" max="5112" width="118.140625" style="5" customWidth="1"/>
    <col min="5113" max="5113" width="6.140625" style="5" customWidth="1"/>
    <col min="5114" max="5114" width="8.28125" style="5" customWidth="1"/>
    <col min="5115" max="5115" width="11.8515625" style="5" bestFit="1" customWidth="1"/>
    <col min="5116" max="5116" width="11.28125" style="5" bestFit="1" customWidth="1"/>
    <col min="5117" max="5117" width="9.140625" style="5" customWidth="1"/>
    <col min="5118" max="5118" width="17.28125" style="5" customWidth="1"/>
    <col min="5119" max="5119" width="21.421875" style="5" customWidth="1"/>
    <col min="5120" max="5120" width="21.140625" style="5" customWidth="1"/>
    <col min="5121" max="5121" width="15.7109375" style="5" customWidth="1"/>
    <col min="5122" max="5122" width="61.28125" style="5" customWidth="1"/>
    <col min="5123" max="5123" width="9.140625" style="5" customWidth="1"/>
    <col min="5124" max="5124" width="28.7109375" style="5" customWidth="1"/>
    <col min="5125" max="5125" width="20.28125" style="5" customWidth="1"/>
    <col min="5126" max="5126" width="16.140625" style="5" customWidth="1"/>
    <col min="5127" max="5127" width="21.8515625" style="5" customWidth="1"/>
    <col min="5128" max="5128" width="20.7109375" style="5" customWidth="1"/>
    <col min="5129" max="5365" width="9.140625" style="5" customWidth="1"/>
    <col min="5366" max="5366" width="6.00390625" style="5" customWidth="1"/>
    <col min="5367" max="5367" width="6.28125" style="5" customWidth="1"/>
    <col min="5368" max="5368" width="118.140625" style="5" customWidth="1"/>
    <col min="5369" max="5369" width="6.140625" style="5" customWidth="1"/>
    <col min="5370" max="5370" width="8.28125" style="5" customWidth="1"/>
    <col min="5371" max="5371" width="11.8515625" style="5" bestFit="1" customWidth="1"/>
    <col min="5372" max="5372" width="11.28125" style="5" bestFit="1" customWidth="1"/>
    <col min="5373" max="5373" width="9.140625" style="5" customWidth="1"/>
    <col min="5374" max="5374" width="17.28125" style="5" customWidth="1"/>
    <col min="5375" max="5375" width="21.421875" style="5" customWidth="1"/>
    <col min="5376" max="5376" width="21.140625" style="5" customWidth="1"/>
    <col min="5377" max="5377" width="15.7109375" style="5" customWidth="1"/>
    <col min="5378" max="5378" width="61.28125" style="5" customWidth="1"/>
    <col min="5379" max="5379" width="9.140625" style="5" customWidth="1"/>
    <col min="5380" max="5380" width="28.7109375" style="5" customWidth="1"/>
    <col min="5381" max="5381" width="20.28125" style="5" customWidth="1"/>
    <col min="5382" max="5382" width="16.140625" style="5" customWidth="1"/>
    <col min="5383" max="5383" width="21.8515625" style="5" customWidth="1"/>
    <col min="5384" max="5384" width="20.7109375" style="5" customWidth="1"/>
    <col min="5385" max="5621" width="9.140625" style="5" customWidth="1"/>
    <col min="5622" max="5622" width="6.00390625" style="5" customWidth="1"/>
    <col min="5623" max="5623" width="6.28125" style="5" customWidth="1"/>
    <col min="5624" max="5624" width="118.140625" style="5" customWidth="1"/>
    <col min="5625" max="5625" width="6.140625" style="5" customWidth="1"/>
    <col min="5626" max="5626" width="8.28125" style="5" customWidth="1"/>
    <col min="5627" max="5627" width="11.8515625" style="5" bestFit="1" customWidth="1"/>
    <col min="5628" max="5628" width="11.28125" style="5" bestFit="1" customWidth="1"/>
    <col min="5629" max="5629" width="9.140625" style="5" customWidth="1"/>
    <col min="5630" max="5630" width="17.28125" style="5" customWidth="1"/>
    <col min="5631" max="5631" width="21.421875" style="5" customWidth="1"/>
    <col min="5632" max="5632" width="21.140625" style="5" customWidth="1"/>
    <col min="5633" max="5633" width="15.7109375" style="5" customWidth="1"/>
    <col min="5634" max="5634" width="61.28125" style="5" customWidth="1"/>
    <col min="5635" max="5635" width="9.140625" style="5" customWidth="1"/>
    <col min="5636" max="5636" width="28.7109375" style="5" customWidth="1"/>
    <col min="5637" max="5637" width="20.28125" style="5" customWidth="1"/>
    <col min="5638" max="5638" width="16.140625" style="5" customWidth="1"/>
    <col min="5639" max="5639" width="21.8515625" style="5" customWidth="1"/>
    <col min="5640" max="5640" width="20.7109375" style="5" customWidth="1"/>
    <col min="5641" max="5877" width="9.140625" style="5" customWidth="1"/>
    <col min="5878" max="5878" width="6.00390625" style="5" customWidth="1"/>
    <col min="5879" max="5879" width="6.28125" style="5" customWidth="1"/>
    <col min="5880" max="5880" width="118.140625" style="5" customWidth="1"/>
    <col min="5881" max="5881" width="6.140625" style="5" customWidth="1"/>
    <col min="5882" max="5882" width="8.28125" style="5" customWidth="1"/>
    <col min="5883" max="5883" width="11.8515625" style="5" bestFit="1" customWidth="1"/>
    <col min="5884" max="5884" width="11.28125" style="5" bestFit="1" customWidth="1"/>
    <col min="5885" max="5885" width="9.140625" style="5" customWidth="1"/>
    <col min="5886" max="5886" width="17.28125" style="5" customWidth="1"/>
    <col min="5887" max="5887" width="21.421875" style="5" customWidth="1"/>
    <col min="5888" max="5888" width="21.140625" style="5" customWidth="1"/>
    <col min="5889" max="5889" width="15.7109375" style="5" customWidth="1"/>
    <col min="5890" max="5890" width="61.28125" style="5" customWidth="1"/>
    <col min="5891" max="5891" width="9.140625" style="5" customWidth="1"/>
    <col min="5892" max="5892" width="28.7109375" style="5" customWidth="1"/>
    <col min="5893" max="5893" width="20.28125" style="5" customWidth="1"/>
    <col min="5894" max="5894" width="16.140625" style="5" customWidth="1"/>
    <col min="5895" max="5895" width="21.8515625" style="5" customWidth="1"/>
    <col min="5896" max="5896" width="20.7109375" style="5" customWidth="1"/>
    <col min="5897" max="6133" width="9.140625" style="5" customWidth="1"/>
    <col min="6134" max="6134" width="6.00390625" style="5" customWidth="1"/>
    <col min="6135" max="6135" width="6.28125" style="5" customWidth="1"/>
    <col min="6136" max="6136" width="118.140625" style="5" customWidth="1"/>
    <col min="6137" max="6137" width="6.140625" style="5" customWidth="1"/>
    <col min="6138" max="6138" width="8.28125" style="5" customWidth="1"/>
    <col min="6139" max="6139" width="11.8515625" style="5" bestFit="1" customWidth="1"/>
    <col min="6140" max="6140" width="11.28125" style="5" bestFit="1" customWidth="1"/>
    <col min="6141" max="6141" width="9.140625" style="5" customWidth="1"/>
    <col min="6142" max="6142" width="17.28125" style="5" customWidth="1"/>
    <col min="6143" max="6143" width="21.421875" style="5" customWidth="1"/>
    <col min="6144" max="6144" width="21.140625" style="5" customWidth="1"/>
    <col min="6145" max="6145" width="15.7109375" style="5" customWidth="1"/>
    <col min="6146" max="6146" width="61.28125" style="5" customWidth="1"/>
    <col min="6147" max="6147" width="9.140625" style="5" customWidth="1"/>
    <col min="6148" max="6148" width="28.7109375" style="5" customWidth="1"/>
    <col min="6149" max="6149" width="20.28125" style="5" customWidth="1"/>
    <col min="6150" max="6150" width="16.140625" style="5" customWidth="1"/>
    <col min="6151" max="6151" width="21.8515625" style="5" customWidth="1"/>
    <col min="6152" max="6152" width="20.7109375" style="5" customWidth="1"/>
    <col min="6153" max="6389" width="9.140625" style="5" customWidth="1"/>
    <col min="6390" max="6390" width="6.00390625" style="5" customWidth="1"/>
    <col min="6391" max="6391" width="6.28125" style="5" customWidth="1"/>
    <col min="6392" max="6392" width="118.140625" style="5" customWidth="1"/>
    <col min="6393" max="6393" width="6.140625" style="5" customWidth="1"/>
    <col min="6394" max="6394" width="8.28125" style="5" customWidth="1"/>
    <col min="6395" max="6395" width="11.8515625" style="5" bestFit="1" customWidth="1"/>
    <col min="6396" max="6396" width="11.28125" style="5" bestFit="1" customWidth="1"/>
    <col min="6397" max="6397" width="9.140625" style="5" customWidth="1"/>
    <col min="6398" max="6398" width="17.28125" style="5" customWidth="1"/>
    <col min="6399" max="6399" width="21.421875" style="5" customWidth="1"/>
    <col min="6400" max="6400" width="21.140625" style="5" customWidth="1"/>
    <col min="6401" max="6401" width="15.7109375" style="5" customWidth="1"/>
    <col min="6402" max="6402" width="61.28125" style="5" customWidth="1"/>
    <col min="6403" max="6403" width="9.140625" style="5" customWidth="1"/>
    <col min="6404" max="6404" width="28.7109375" style="5" customWidth="1"/>
    <col min="6405" max="6405" width="20.28125" style="5" customWidth="1"/>
    <col min="6406" max="6406" width="16.140625" style="5" customWidth="1"/>
    <col min="6407" max="6407" width="21.8515625" style="5" customWidth="1"/>
    <col min="6408" max="6408" width="20.7109375" style="5" customWidth="1"/>
    <col min="6409" max="6645" width="9.140625" style="5" customWidth="1"/>
    <col min="6646" max="6646" width="6.00390625" style="5" customWidth="1"/>
    <col min="6647" max="6647" width="6.28125" style="5" customWidth="1"/>
    <col min="6648" max="6648" width="118.140625" style="5" customWidth="1"/>
    <col min="6649" max="6649" width="6.140625" style="5" customWidth="1"/>
    <col min="6650" max="6650" width="8.28125" style="5" customWidth="1"/>
    <col min="6651" max="6651" width="11.8515625" style="5" bestFit="1" customWidth="1"/>
    <col min="6652" max="6652" width="11.28125" style="5" bestFit="1" customWidth="1"/>
    <col min="6653" max="6653" width="9.140625" style="5" customWidth="1"/>
    <col min="6654" max="6654" width="17.28125" style="5" customWidth="1"/>
    <col min="6655" max="6655" width="21.421875" style="5" customWidth="1"/>
    <col min="6656" max="6656" width="21.140625" style="5" customWidth="1"/>
    <col min="6657" max="6657" width="15.7109375" style="5" customWidth="1"/>
    <col min="6658" max="6658" width="61.28125" style="5" customWidth="1"/>
    <col min="6659" max="6659" width="9.140625" style="5" customWidth="1"/>
    <col min="6660" max="6660" width="28.7109375" style="5" customWidth="1"/>
    <col min="6661" max="6661" width="20.28125" style="5" customWidth="1"/>
    <col min="6662" max="6662" width="16.140625" style="5" customWidth="1"/>
    <col min="6663" max="6663" width="21.8515625" style="5" customWidth="1"/>
    <col min="6664" max="6664" width="20.7109375" style="5" customWidth="1"/>
    <col min="6665" max="6901" width="9.140625" style="5" customWidth="1"/>
    <col min="6902" max="6902" width="6.00390625" style="5" customWidth="1"/>
    <col min="6903" max="6903" width="6.28125" style="5" customWidth="1"/>
    <col min="6904" max="6904" width="118.140625" style="5" customWidth="1"/>
    <col min="6905" max="6905" width="6.140625" style="5" customWidth="1"/>
    <col min="6906" max="6906" width="8.28125" style="5" customWidth="1"/>
    <col min="6907" max="6907" width="11.8515625" style="5" bestFit="1" customWidth="1"/>
    <col min="6908" max="6908" width="11.28125" style="5" bestFit="1" customWidth="1"/>
    <col min="6909" max="6909" width="9.140625" style="5" customWidth="1"/>
    <col min="6910" max="6910" width="17.28125" style="5" customWidth="1"/>
    <col min="6911" max="6911" width="21.421875" style="5" customWidth="1"/>
    <col min="6912" max="6912" width="21.140625" style="5" customWidth="1"/>
    <col min="6913" max="6913" width="15.7109375" style="5" customWidth="1"/>
    <col min="6914" max="6914" width="61.28125" style="5" customWidth="1"/>
    <col min="6915" max="6915" width="9.140625" style="5" customWidth="1"/>
    <col min="6916" max="6916" width="28.7109375" style="5" customWidth="1"/>
    <col min="6917" max="6917" width="20.28125" style="5" customWidth="1"/>
    <col min="6918" max="6918" width="16.140625" style="5" customWidth="1"/>
    <col min="6919" max="6919" width="21.8515625" style="5" customWidth="1"/>
    <col min="6920" max="6920" width="20.7109375" style="5" customWidth="1"/>
    <col min="6921" max="7157" width="9.140625" style="5" customWidth="1"/>
    <col min="7158" max="7158" width="6.00390625" style="5" customWidth="1"/>
    <col min="7159" max="7159" width="6.28125" style="5" customWidth="1"/>
    <col min="7160" max="7160" width="118.140625" style="5" customWidth="1"/>
    <col min="7161" max="7161" width="6.140625" style="5" customWidth="1"/>
    <col min="7162" max="7162" width="8.28125" style="5" customWidth="1"/>
    <col min="7163" max="7163" width="11.8515625" style="5" bestFit="1" customWidth="1"/>
    <col min="7164" max="7164" width="11.28125" style="5" bestFit="1" customWidth="1"/>
    <col min="7165" max="7165" width="9.140625" style="5" customWidth="1"/>
    <col min="7166" max="7166" width="17.28125" style="5" customWidth="1"/>
    <col min="7167" max="7167" width="21.421875" style="5" customWidth="1"/>
    <col min="7168" max="7168" width="21.140625" style="5" customWidth="1"/>
    <col min="7169" max="7169" width="15.7109375" style="5" customWidth="1"/>
    <col min="7170" max="7170" width="61.28125" style="5" customWidth="1"/>
    <col min="7171" max="7171" width="9.140625" style="5" customWidth="1"/>
    <col min="7172" max="7172" width="28.7109375" style="5" customWidth="1"/>
    <col min="7173" max="7173" width="20.28125" style="5" customWidth="1"/>
    <col min="7174" max="7174" width="16.140625" style="5" customWidth="1"/>
    <col min="7175" max="7175" width="21.8515625" style="5" customWidth="1"/>
    <col min="7176" max="7176" width="20.7109375" style="5" customWidth="1"/>
    <col min="7177" max="7413" width="9.140625" style="5" customWidth="1"/>
    <col min="7414" max="7414" width="6.00390625" style="5" customWidth="1"/>
    <col min="7415" max="7415" width="6.28125" style="5" customWidth="1"/>
    <col min="7416" max="7416" width="118.140625" style="5" customWidth="1"/>
    <col min="7417" max="7417" width="6.140625" style="5" customWidth="1"/>
    <col min="7418" max="7418" width="8.28125" style="5" customWidth="1"/>
    <col min="7419" max="7419" width="11.8515625" style="5" bestFit="1" customWidth="1"/>
    <col min="7420" max="7420" width="11.28125" style="5" bestFit="1" customWidth="1"/>
    <col min="7421" max="7421" width="9.140625" style="5" customWidth="1"/>
    <col min="7422" max="7422" width="17.28125" style="5" customWidth="1"/>
    <col min="7423" max="7423" width="21.421875" style="5" customWidth="1"/>
    <col min="7424" max="7424" width="21.140625" style="5" customWidth="1"/>
    <col min="7425" max="7425" width="15.7109375" style="5" customWidth="1"/>
    <col min="7426" max="7426" width="61.28125" style="5" customWidth="1"/>
    <col min="7427" max="7427" width="9.140625" style="5" customWidth="1"/>
    <col min="7428" max="7428" width="28.7109375" style="5" customWidth="1"/>
    <col min="7429" max="7429" width="20.28125" style="5" customWidth="1"/>
    <col min="7430" max="7430" width="16.140625" style="5" customWidth="1"/>
    <col min="7431" max="7431" width="21.8515625" style="5" customWidth="1"/>
    <col min="7432" max="7432" width="20.7109375" style="5" customWidth="1"/>
    <col min="7433" max="7669" width="9.140625" style="5" customWidth="1"/>
    <col min="7670" max="7670" width="6.00390625" style="5" customWidth="1"/>
    <col min="7671" max="7671" width="6.28125" style="5" customWidth="1"/>
    <col min="7672" max="7672" width="118.140625" style="5" customWidth="1"/>
    <col min="7673" max="7673" width="6.140625" style="5" customWidth="1"/>
    <col min="7674" max="7674" width="8.28125" style="5" customWidth="1"/>
    <col min="7675" max="7675" width="11.8515625" style="5" bestFit="1" customWidth="1"/>
    <col min="7676" max="7676" width="11.28125" style="5" bestFit="1" customWidth="1"/>
    <col min="7677" max="7677" width="9.140625" style="5" customWidth="1"/>
    <col min="7678" max="7678" width="17.28125" style="5" customWidth="1"/>
    <col min="7679" max="7679" width="21.421875" style="5" customWidth="1"/>
    <col min="7680" max="7680" width="21.140625" style="5" customWidth="1"/>
    <col min="7681" max="7681" width="15.7109375" style="5" customWidth="1"/>
    <col min="7682" max="7682" width="61.28125" style="5" customWidth="1"/>
    <col min="7683" max="7683" width="9.140625" style="5" customWidth="1"/>
    <col min="7684" max="7684" width="28.7109375" style="5" customWidth="1"/>
    <col min="7685" max="7685" width="20.28125" style="5" customWidth="1"/>
    <col min="7686" max="7686" width="16.140625" style="5" customWidth="1"/>
    <col min="7687" max="7687" width="21.8515625" style="5" customWidth="1"/>
    <col min="7688" max="7688" width="20.7109375" style="5" customWidth="1"/>
    <col min="7689" max="7925" width="9.140625" style="5" customWidth="1"/>
    <col min="7926" max="7926" width="6.00390625" style="5" customWidth="1"/>
    <col min="7927" max="7927" width="6.28125" style="5" customWidth="1"/>
    <col min="7928" max="7928" width="118.140625" style="5" customWidth="1"/>
    <col min="7929" max="7929" width="6.140625" style="5" customWidth="1"/>
    <col min="7930" max="7930" width="8.28125" style="5" customWidth="1"/>
    <col min="7931" max="7931" width="11.8515625" style="5" bestFit="1" customWidth="1"/>
    <col min="7932" max="7932" width="11.28125" style="5" bestFit="1" customWidth="1"/>
    <col min="7933" max="7933" width="9.140625" style="5" customWidth="1"/>
    <col min="7934" max="7934" width="17.28125" style="5" customWidth="1"/>
    <col min="7935" max="7935" width="21.421875" style="5" customWidth="1"/>
    <col min="7936" max="7936" width="21.140625" style="5" customWidth="1"/>
    <col min="7937" max="7937" width="15.7109375" style="5" customWidth="1"/>
    <col min="7938" max="7938" width="61.28125" style="5" customWidth="1"/>
    <col min="7939" max="7939" width="9.140625" style="5" customWidth="1"/>
    <col min="7940" max="7940" width="28.7109375" style="5" customWidth="1"/>
    <col min="7941" max="7941" width="20.28125" style="5" customWidth="1"/>
    <col min="7942" max="7942" width="16.140625" style="5" customWidth="1"/>
    <col min="7943" max="7943" width="21.8515625" style="5" customWidth="1"/>
    <col min="7944" max="7944" width="20.7109375" style="5" customWidth="1"/>
    <col min="7945" max="8181" width="9.140625" style="5" customWidth="1"/>
    <col min="8182" max="8182" width="6.00390625" style="5" customWidth="1"/>
    <col min="8183" max="8183" width="6.28125" style="5" customWidth="1"/>
    <col min="8184" max="8184" width="118.140625" style="5" customWidth="1"/>
    <col min="8185" max="8185" width="6.140625" style="5" customWidth="1"/>
    <col min="8186" max="8186" width="8.28125" style="5" customWidth="1"/>
    <col min="8187" max="8187" width="11.8515625" style="5" bestFit="1" customWidth="1"/>
    <col min="8188" max="8188" width="11.28125" style="5" bestFit="1" customWidth="1"/>
    <col min="8189" max="8189" width="9.140625" style="5" customWidth="1"/>
    <col min="8190" max="8190" width="17.28125" style="5" customWidth="1"/>
    <col min="8191" max="8191" width="21.421875" style="5" customWidth="1"/>
    <col min="8192" max="8192" width="21.140625" style="5" customWidth="1"/>
    <col min="8193" max="8193" width="15.7109375" style="5" customWidth="1"/>
    <col min="8194" max="8194" width="61.28125" style="5" customWidth="1"/>
    <col min="8195" max="8195" width="9.140625" style="5" customWidth="1"/>
    <col min="8196" max="8196" width="28.7109375" style="5" customWidth="1"/>
    <col min="8197" max="8197" width="20.28125" style="5" customWidth="1"/>
    <col min="8198" max="8198" width="16.140625" style="5" customWidth="1"/>
    <col min="8199" max="8199" width="21.8515625" style="5" customWidth="1"/>
    <col min="8200" max="8200" width="20.7109375" style="5" customWidth="1"/>
    <col min="8201" max="8437" width="9.140625" style="5" customWidth="1"/>
    <col min="8438" max="8438" width="6.00390625" style="5" customWidth="1"/>
    <col min="8439" max="8439" width="6.28125" style="5" customWidth="1"/>
    <col min="8440" max="8440" width="118.140625" style="5" customWidth="1"/>
    <col min="8441" max="8441" width="6.140625" style="5" customWidth="1"/>
    <col min="8442" max="8442" width="8.28125" style="5" customWidth="1"/>
    <col min="8443" max="8443" width="11.8515625" style="5" bestFit="1" customWidth="1"/>
    <col min="8444" max="8444" width="11.28125" style="5" bestFit="1" customWidth="1"/>
    <col min="8445" max="8445" width="9.140625" style="5" customWidth="1"/>
    <col min="8446" max="8446" width="17.28125" style="5" customWidth="1"/>
    <col min="8447" max="8447" width="21.421875" style="5" customWidth="1"/>
    <col min="8448" max="8448" width="21.140625" style="5" customWidth="1"/>
    <col min="8449" max="8449" width="15.7109375" style="5" customWidth="1"/>
    <col min="8450" max="8450" width="61.28125" style="5" customWidth="1"/>
    <col min="8451" max="8451" width="9.140625" style="5" customWidth="1"/>
    <col min="8452" max="8452" width="28.7109375" style="5" customWidth="1"/>
    <col min="8453" max="8453" width="20.28125" style="5" customWidth="1"/>
    <col min="8454" max="8454" width="16.140625" style="5" customWidth="1"/>
    <col min="8455" max="8455" width="21.8515625" style="5" customWidth="1"/>
    <col min="8456" max="8456" width="20.7109375" style="5" customWidth="1"/>
    <col min="8457" max="8693" width="9.140625" style="5" customWidth="1"/>
    <col min="8694" max="8694" width="6.00390625" style="5" customWidth="1"/>
    <col min="8695" max="8695" width="6.28125" style="5" customWidth="1"/>
    <col min="8696" max="8696" width="118.140625" style="5" customWidth="1"/>
    <col min="8697" max="8697" width="6.140625" style="5" customWidth="1"/>
    <col min="8698" max="8698" width="8.28125" style="5" customWidth="1"/>
    <col min="8699" max="8699" width="11.8515625" style="5" bestFit="1" customWidth="1"/>
    <col min="8700" max="8700" width="11.28125" style="5" bestFit="1" customWidth="1"/>
    <col min="8701" max="8701" width="9.140625" style="5" customWidth="1"/>
    <col min="8702" max="8702" width="17.28125" style="5" customWidth="1"/>
    <col min="8703" max="8703" width="21.421875" style="5" customWidth="1"/>
    <col min="8704" max="8704" width="21.140625" style="5" customWidth="1"/>
    <col min="8705" max="8705" width="15.7109375" style="5" customWidth="1"/>
    <col min="8706" max="8706" width="61.28125" style="5" customWidth="1"/>
    <col min="8707" max="8707" width="9.140625" style="5" customWidth="1"/>
    <col min="8708" max="8708" width="28.7109375" style="5" customWidth="1"/>
    <col min="8709" max="8709" width="20.28125" style="5" customWidth="1"/>
    <col min="8710" max="8710" width="16.140625" style="5" customWidth="1"/>
    <col min="8711" max="8711" width="21.8515625" style="5" customWidth="1"/>
    <col min="8712" max="8712" width="20.7109375" style="5" customWidth="1"/>
    <col min="8713" max="8949" width="9.140625" style="5" customWidth="1"/>
    <col min="8950" max="8950" width="6.00390625" style="5" customWidth="1"/>
    <col min="8951" max="8951" width="6.28125" style="5" customWidth="1"/>
    <col min="8952" max="8952" width="118.140625" style="5" customWidth="1"/>
    <col min="8953" max="8953" width="6.140625" style="5" customWidth="1"/>
    <col min="8954" max="8954" width="8.28125" style="5" customWidth="1"/>
    <col min="8955" max="8955" width="11.8515625" style="5" bestFit="1" customWidth="1"/>
    <col min="8956" max="8956" width="11.28125" style="5" bestFit="1" customWidth="1"/>
    <col min="8957" max="8957" width="9.140625" style="5" customWidth="1"/>
    <col min="8958" max="8958" width="17.28125" style="5" customWidth="1"/>
    <col min="8959" max="8959" width="21.421875" style="5" customWidth="1"/>
    <col min="8960" max="8960" width="21.140625" style="5" customWidth="1"/>
    <col min="8961" max="8961" width="15.7109375" style="5" customWidth="1"/>
    <col min="8962" max="8962" width="61.28125" style="5" customWidth="1"/>
    <col min="8963" max="8963" width="9.140625" style="5" customWidth="1"/>
    <col min="8964" max="8964" width="28.7109375" style="5" customWidth="1"/>
    <col min="8965" max="8965" width="20.28125" style="5" customWidth="1"/>
    <col min="8966" max="8966" width="16.140625" style="5" customWidth="1"/>
    <col min="8967" max="8967" width="21.8515625" style="5" customWidth="1"/>
    <col min="8968" max="8968" width="20.7109375" style="5" customWidth="1"/>
    <col min="8969" max="9205" width="9.140625" style="5" customWidth="1"/>
    <col min="9206" max="9206" width="6.00390625" style="5" customWidth="1"/>
    <col min="9207" max="9207" width="6.28125" style="5" customWidth="1"/>
    <col min="9208" max="9208" width="118.140625" style="5" customWidth="1"/>
    <col min="9209" max="9209" width="6.140625" style="5" customWidth="1"/>
    <col min="9210" max="9210" width="8.28125" style="5" customWidth="1"/>
    <col min="9211" max="9211" width="11.8515625" style="5" bestFit="1" customWidth="1"/>
    <col min="9212" max="9212" width="11.28125" style="5" bestFit="1" customWidth="1"/>
    <col min="9213" max="9213" width="9.140625" style="5" customWidth="1"/>
    <col min="9214" max="9214" width="17.28125" style="5" customWidth="1"/>
    <col min="9215" max="9215" width="21.421875" style="5" customWidth="1"/>
    <col min="9216" max="9216" width="21.140625" style="5" customWidth="1"/>
    <col min="9217" max="9217" width="15.7109375" style="5" customWidth="1"/>
    <col min="9218" max="9218" width="61.28125" style="5" customWidth="1"/>
    <col min="9219" max="9219" width="9.140625" style="5" customWidth="1"/>
    <col min="9220" max="9220" width="28.7109375" style="5" customWidth="1"/>
    <col min="9221" max="9221" width="20.28125" style="5" customWidth="1"/>
    <col min="9222" max="9222" width="16.140625" style="5" customWidth="1"/>
    <col min="9223" max="9223" width="21.8515625" style="5" customWidth="1"/>
    <col min="9224" max="9224" width="20.7109375" style="5" customWidth="1"/>
    <col min="9225" max="9461" width="9.140625" style="5" customWidth="1"/>
    <col min="9462" max="9462" width="6.00390625" style="5" customWidth="1"/>
    <col min="9463" max="9463" width="6.28125" style="5" customWidth="1"/>
    <col min="9464" max="9464" width="118.140625" style="5" customWidth="1"/>
    <col min="9465" max="9465" width="6.140625" style="5" customWidth="1"/>
    <col min="9466" max="9466" width="8.28125" style="5" customWidth="1"/>
    <col min="9467" max="9467" width="11.8515625" style="5" bestFit="1" customWidth="1"/>
    <col min="9468" max="9468" width="11.28125" style="5" bestFit="1" customWidth="1"/>
    <col min="9469" max="9469" width="9.140625" style="5" customWidth="1"/>
    <col min="9470" max="9470" width="17.28125" style="5" customWidth="1"/>
    <col min="9471" max="9471" width="21.421875" style="5" customWidth="1"/>
    <col min="9472" max="9472" width="21.140625" style="5" customWidth="1"/>
    <col min="9473" max="9473" width="15.7109375" style="5" customWidth="1"/>
    <col min="9474" max="9474" width="61.28125" style="5" customWidth="1"/>
    <col min="9475" max="9475" width="9.140625" style="5" customWidth="1"/>
    <col min="9476" max="9476" width="28.7109375" style="5" customWidth="1"/>
    <col min="9477" max="9477" width="20.28125" style="5" customWidth="1"/>
    <col min="9478" max="9478" width="16.140625" style="5" customWidth="1"/>
    <col min="9479" max="9479" width="21.8515625" style="5" customWidth="1"/>
    <col min="9480" max="9480" width="20.7109375" style="5" customWidth="1"/>
    <col min="9481" max="9717" width="9.140625" style="5" customWidth="1"/>
    <col min="9718" max="9718" width="6.00390625" style="5" customWidth="1"/>
    <col min="9719" max="9719" width="6.28125" style="5" customWidth="1"/>
    <col min="9720" max="9720" width="118.140625" style="5" customWidth="1"/>
    <col min="9721" max="9721" width="6.140625" style="5" customWidth="1"/>
    <col min="9722" max="9722" width="8.28125" style="5" customWidth="1"/>
    <col min="9723" max="9723" width="11.8515625" style="5" bestFit="1" customWidth="1"/>
    <col min="9724" max="9724" width="11.28125" style="5" bestFit="1" customWidth="1"/>
    <col min="9725" max="9725" width="9.140625" style="5" customWidth="1"/>
    <col min="9726" max="9726" width="17.28125" style="5" customWidth="1"/>
    <col min="9727" max="9727" width="21.421875" style="5" customWidth="1"/>
    <col min="9728" max="9728" width="21.140625" style="5" customWidth="1"/>
    <col min="9729" max="9729" width="15.7109375" style="5" customWidth="1"/>
    <col min="9730" max="9730" width="61.28125" style="5" customWidth="1"/>
    <col min="9731" max="9731" width="9.140625" style="5" customWidth="1"/>
    <col min="9732" max="9732" width="28.7109375" style="5" customWidth="1"/>
    <col min="9733" max="9733" width="20.28125" style="5" customWidth="1"/>
    <col min="9734" max="9734" width="16.140625" style="5" customWidth="1"/>
    <col min="9735" max="9735" width="21.8515625" style="5" customWidth="1"/>
    <col min="9736" max="9736" width="20.7109375" style="5" customWidth="1"/>
    <col min="9737" max="9973" width="9.140625" style="5" customWidth="1"/>
    <col min="9974" max="9974" width="6.00390625" style="5" customWidth="1"/>
    <col min="9975" max="9975" width="6.28125" style="5" customWidth="1"/>
    <col min="9976" max="9976" width="118.140625" style="5" customWidth="1"/>
    <col min="9977" max="9977" width="6.140625" style="5" customWidth="1"/>
    <col min="9978" max="9978" width="8.28125" style="5" customWidth="1"/>
    <col min="9979" max="9979" width="11.8515625" style="5" bestFit="1" customWidth="1"/>
    <col min="9980" max="9980" width="11.28125" style="5" bestFit="1" customWidth="1"/>
    <col min="9981" max="9981" width="9.140625" style="5" customWidth="1"/>
    <col min="9982" max="9982" width="17.28125" style="5" customWidth="1"/>
    <col min="9983" max="9983" width="21.421875" style="5" customWidth="1"/>
    <col min="9984" max="9984" width="21.140625" style="5" customWidth="1"/>
    <col min="9985" max="9985" width="15.7109375" style="5" customWidth="1"/>
    <col min="9986" max="9986" width="61.28125" style="5" customWidth="1"/>
    <col min="9987" max="9987" width="9.140625" style="5" customWidth="1"/>
    <col min="9988" max="9988" width="28.7109375" style="5" customWidth="1"/>
    <col min="9989" max="9989" width="20.28125" style="5" customWidth="1"/>
    <col min="9990" max="9990" width="16.140625" style="5" customWidth="1"/>
    <col min="9991" max="9991" width="21.8515625" style="5" customWidth="1"/>
    <col min="9992" max="9992" width="20.7109375" style="5" customWidth="1"/>
    <col min="9993" max="10229" width="9.140625" style="5" customWidth="1"/>
    <col min="10230" max="10230" width="6.00390625" style="5" customWidth="1"/>
    <col min="10231" max="10231" width="6.28125" style="5" customWidth="1"/>
    <col min="10232" max="10232" width="118.140625" style="5" customWidth="1"/>
    <col min="10233" max="10233" width="6.140625" style="5" customWidth="1"/>
    <col min="10234" max="10234" width="8.28125" style="5" customWidth="1"/>
    <col min="10235" max="10235" width="11.8515625" style="5" bestFit="1" customWidth="1"/>
    <col min="10236" max="10236" width="11.28125" style="5" bestFit="1" customWidth="1"/>
    <col min="10237" max="10237" width="9.140625" style="5" customWidth="1"/>
    <col min="10238" max="10238" width="17.28125" style="5" customWidth="1"/>
    <col min="10239" max="10239" width="21.421875" style="5" customWidth="1"/>
    <col min="10240" max="10240" width="21.140625" style="5" customWidth="1"/>
    <col min="10241" max="10241" width="15.7109375" style="5" customWidth="1"/>
    <col min="10242" max="10242" width="61.28125" style="5" customWidth="1"/>
    <col min="10243" max="10243" width="9.140625" style="5" customWidth="1"/>
    <col min="10244" max="10244" width="28.7109375" style="5" customWidth="1"/>
    <col min="10245" max="10245" width="20.28125" style="5" customWidth="1"/>
    <col min="10246" max="10246" width="16.140625" style="5" customWidth="1"/>
    <col min="10247" max="10247" width="21.8515625" style="5" customWidth="1"/>
    <col min="10248" max="10248" width="20.7109375" style="5" customWidth="1"/>
    <col min="10249" max="10485" width="9.140625" style="5" customWidth="1"/>
    <col min="10486" max="10486" width="6.00390625" style="5" customWidth="1"/>
    <col min="10487" max="10487" width="6.28125" style="5" customWidth="1"/>
    <col min="10488" max="10488" width="118.140625" style="5" customWidth="1"/>
    <col min="10489" max="10489" width="6.140625" style="5" customWidth="1"/>
    <col min="10490" max="10490" width="8.28125" style="5" customWidth="1"/>
    <col min="10491" max="10491" width="11.8515625" style="5" bestFit="1" customWidth="1"/>
    <col min="10492" max="10492" width="11.28125" style="5" bestFit="1" customWidth="1"/>
    <col min="10493" max="10493" width="9.140625" style="5" customWidth="1"/>
    <col min="10494" max="10494" width="17.28125" style="5" customWidth="1"/>
    <col min="10495" max="10495" width="21.421875" style="5" customWidth="1"/>
    <col min="10496" max="10496" width="21.140625" style="5" customWidth="1"/>
    <col min="10497" max="10497" width="15.7109375" style="5" customWidth="1"/>
    <col min="10498" max="10498" width="61.28125" style="5" customWidth="1"/>
    <col min="10499" max="10499" width="9.140625" style="5" customWidth="1"/>
    <col min="10500" max="10500" width="28.7109375" style="5" customWidth="1"/>
    <col min="10501" max="10501" width="20.28125" style="5" customWidth="1"/>
    <col min="10502" max="10502" width="16.140625" style="5" customWidth="1"/>
    <col min="10503" max="10503" width="21.8515625" style="5" customWidth="1"/>
    <col min="10504" max="10504" width="20.7109375" style="5" customWidth="1"/>
    <col min="10505" max="10741" width="9.140625" style="5" customWidth="1"/>
    <col min="10742" max="10742" width="6.00390625" style="5" customWidth="1"/>
    <col min="10743" max="10743" width="6.28125" style="5" customWidth="1"/>
    <col min="10744" max="10744" width="118.140625" style="5" customWidth="1"/>
    <col min="10745" max="10745" width="6.140625" style="5" customWidth="1"/>
    <col min="10746" max="10746" width="8.28125" style="5" customWidth="1"/>
    <col min="10747" max="10747" width="11.8515625" style="5" bestFit="1" customWidth="1"/>
    <col min="10748" max="10748" width="11.28125" style="5" bestFit="1" customWidth="1"/>
    <col min="10749" max="10749" width="9.140625" style="5" customWidth="1"/>
    <col min="10750" max="10750" width="17.28125" style="5" customWidth="1"/>
    <col min="10751" max="10751" width="21.421875" style="5" customWidth="1"/>
    <col min="10752" max="10752" width="21.140625" style="5" customWidth="1"/>
    <col min="10753" max="10753" width="15.7109375" style="5" customWidth="1"/>
    <col min="10754" max="10754" width="61.28125" style="5" customWidth="1"/>
    <col min="10755" max="10755" width="9.140625" style="5" customWidth="1"/>
    <col min="10756" max="10756" width="28.7109375" style="5" customWidth="1"/>
    <col min="10757" max="10757" width="20.28125" style="5" customWidth="1"/>
    <col min="10758" max="10758" width="16.140625" style="5" customWidth="1"/>
    <col min="10759" max="10759" width="21.8515625" style="5" customWidth="1"/>
    <col min="10760" max="10760" width="20.7109375" style="5" customWidth="1"/>
    <col min="10761" max="10997" width="9.140625" style="5" customWidth="1"/>
    <col min="10998" max="10998" width="6.00390625" style="5" customWidth="1"/>
    <col min="10999" max="10999" width="6.28125" style="5" customWidth="1"/>
    <col min="11000" max="11000" width="118.140625" style="5" customWidth="1"/>
    <col min="11001" max="11001" width="6.140625" style="5" customWidth="1"/>
    <col min="11002" max="11002" width="8.28125" style="5" customWidth="1"/>
    <col min="11003" max="11003" width="11.8515625" style="5" bestFit="1" customWidth="1"/>
    <col min="11004" max="11004" width="11.28125" style="5" bestFit="1" customWidth="1"/>
    <col min="11005" max="11005" width="9.140625" style="5" customWidth="1"/>
    <col min="11006" max="11006" width="17.28125" style="5" customWidth="1"/>
    <col min="11007" max="11007" width="21.421875" style="5" customWidth="1"/>
    <col min="11008" max="11008" width="21.140625" style="5" customWidth="1"/>
    <col min="11009" max="11009" width="15.7109375" style="5" customWidth="1"/>
    <col min="11010" max="11010" width="61.28125" style="5" customWidth="1"/>
    <col min="11011" max="11011" width="9.140625" style="5" customWidth="1"/>
    <col min="11012" max="11012" width="28.7109375" style="5" customWidth="1"/>
    <col min="11013" max="11013" width="20.28125" style="5" customWidth="1"/>
    <col min="11014" max="11014" width="16.140625" style="5" customWidth="1"/>
    <col min="11015" max="11015" width="21.8515625" style="5" customWidth="1"/>
    <col min="11016" max="11016" width="20.7109375" style="5" customWidth="1"/>
    <col min="11017" max="11253" width="9.140625" style="5" customWidth="1"/>
    <col min="11254" max="11254" width="6.00390625" style="5" customWidth="1"/>
    <col min="11255" max="11255" width="6.28125" style="5" customWidth="1"/>
    <col min="11256" max="11256" width="118.140625" style="5" customWidth="1"/>
    <col min="11257" max="11257" width="6.140625" style="5" customWidth="1"/>
    <col min="11258" max="11258" width="8.28125" style="5" customWidth="1"/>
    <col min="11259" max="11259" width="11.8515625" style="5" bestFit="1" customWidth="1"/>
    <col min="11260" max="11260" width="11.28125" style="5" bestFit="1" customWidth="1"/>
    <col min="11261" max="11261" width="9.140625" style="5" customWidth="1"/>
    <col min="11262" max="11262" width="17.28125" style="5" customWidth="1"/>
    <col min="11263" max="11263" width="21.421875" style="5" customWidth="1"/>
    <col min="11264" max="11264" width="21.140625" style="5" customWidth="1"/>
    <col min="11265" max="11265" width="15.7109375" style="5" customWidth="1"/>
    <col min="11266" max="11266" width="61.28125" style="5" customWidth="1"/>
    <col min="11267" max="11267" width="9.140625" style="5" customWidth="1"/>
    <col min="11268" max="11268" width="28.7109375" style="5" customWidth="1"/>
    <col min="11269" max="11269" width="20.28125" style="5" customWidth="1"/>
    <col min="11270" max="11270" width="16.140625" style="5" customWidth="1"/>
    <col min="11271" max="11271" width="21.8515625" style="5" customWidth="1"/>
    <col min="11272" max="11272" width="20.7109375" style="5" customWidth="1"/>
    <col min="11273" max="11509" width="9.140625" style="5" customWidth="1"/>
    <col min="11510" max="11510" width="6.00390625" style="5" customWidth="1"/>
    <col min="11511" max="11511" width="6.28125" style="5" customWidth="1"/>
    <col min="11512" max="11512" width="118.140625" style="5" customWidth="1"/>
    <col min="11513" max="11513" width="6.140625" style="5" customWidth="1"/>
    <col min="11514" max="11514" width="8.28125" style="5" customWidth="1"/>
    <col min="11515" max="11515" width="11.8515625" style="5" bestFit="1" customWidth="1"/>
    <col min="11516" max="11516" width="11.28125" style="5" bestFit="1" customWidth="1"/>
    <col min="11517" max="11517" width="9.140625" style="5" customWidth="1"/>
    <col min="11518" max="11518" width="17.28125" style="5" customWidth="1"/>
    <col min="11519" max="11519" width="21.421875" style="5" customWidth="1"/>
    <col min="11520" max="11520" width="21.140625" style="5" customWidth="1"/>
    <col min="11521" max="11521" width="15.7109375" style="5" customWidth="1"/>
    <col min="11522" max="11522" width="61.28125" style="5" customWidth="1"/>
    <col min="11523" max="11523" width="9.140625" style="5" customWidth="1"/>
    <col min="11524" max="11524" width="28.7109375" style="5" customWidth="1"/>
    <col min="11525" max="11525" width="20.28125" style="5" customWidth="1"/>
    <col min="11526" max="11526" width="16.140625" style="5" customWidth="1"/>
    <col min="11527" max="11527" width="21.8515625" style="5" customWidth="1"/>
    <col min="11528" max="11528" width="20.7109375" style="5" customWidth="1"/>
    <col min="11529" max="11765" width="9.140625" style="5" customWidth="1"/>
    <col min="11766" max="11766" width="6.00390625" style="5" customWidth="1"/>
    <col min="11767" max="11767" width="6.28125" style="5" customWidth="1"/>
    <col min="11768" max="11768" width="118.140625" style="5" customWidth="1"/>
    <col min="11769" max="11769" width="6.140625" style="5" customWidth="1"/>
    <col min="11770" max="11770" width="8.28125" style="5" customWidth="1"/>
    <col min="11771" max="11771" width="11.8515625" style="5" bestFit="1" customWidth="1"/>
    <col min="11772" max="11772" width="11.28125" style="5" bestFit="1" customWidth="1"/>
    <col min="11773" max="11773" width="9.140625" style="5" customWidth="1"/>
    <col min="11774" max="11774" width="17.28125" style="5" customWidth="1"/>
    <col min="11775" max="11775" width="21.421875" style="5" customWidth="1"/>
    <col min="11776" max="11776" width="21.140625" style="5" customWidth="1"/>
    <col min="11777" max="11777" width="15.7109375" style="5" customWidth="1"/>
    <col min="11778" max="11778" width="61.28125" style="5" customWidth="1"/>
    <col min="11779" max="11779" width="9.140625" style="5" customWidth="1"/>
    <col min="11780" max="11780" width="28.7109375" style="5" customWidth="1"/>
    <col min="11781" max="11781" width="20.28125" style="5" customWidth="1"/>
    <col min="11782" max="11782" width="16.140625" style="5" customWidth="1"/>
    <col min="11783" max="11783" width="21.8515625" style="5" customWidth="1"/>
    <col min="11784" max="11784" width="20.7109375" style="5" customWidth="1"/>
    <col min="11785" max="12021" width="9.140625" style="5" customWidth="1"/>
    <col min="12022" max="12022" width="6.00390625" style="5" customWidth="1"/>
    <col min="12023" max="12023" width="6.28125" style="5" customWidth="1"/>
    <col min="12024" max="12024" width="118.140625" style="5" customWidth="1"/>
    <col min="12025" max="12025" width="6.140625" style="5" customWidth="1"/>
    <col min="12026" max="12026" width="8.28125" style="5" customWidth="1"/>
    <col min="12027" max="12027" width="11.8515625" style="5" bestFit="1" customWidth="1"/>
    <col min="12028" max="12028" width="11.28125" style="5" bestFit="1" customWidth="1"/>
    <col min="12029" max="12029" width="9.140625" style="5" customWidth="1"/>
    <col min="12030" max="12030" width="17.28125" style="5" customWidth="1"/>
    <col min="12031" max="12031" width="21.421875" style="5" customWidth="1"/>
    <col min="12032" max="12032" width="21.140625" style="5" customWidth="1"/>
    <col min="12033" max="12033" width="15.7109375" style="5" customWidth="1"/>
    <col min="12034" max="12034" width="61.28125" style="5" customWidth="1"/>
    <col min="12035" max="12035" width="9.140625" style="5" customWidth="1"/>
    <col min="12036" max="12036" width="28.7109375" style="5" customWidth="1"/>
    <col min="12037" max="12037" width="20.28125" style="5" customWidth="1"/>
    <col min="12038" max="12038" width="16.140625" style="5" customWidth="1"/>
    <col min="12039" max="12039" width="21.8515625" style="5" customWidth="1"/>
    <col min="12040" max="12040" width="20.7109375" style="5" customWidth="1"/>
    <col min="12041" max="12277" width="9.140625" style="5" customWidth="1"/>
    <col min="12278" max="12278" width="6.00390625" style="5" customWidth="1"/>
    <col min="12279" max="12279" width="6.28125" style="5" customWidth="1"/>
    <col min="12280" max="12280" width="118.140625" style="5" customWidth="1"/>
    <col min="12281" max="12281" width="6.140625" style="5" customWidth="1"/>
    <col min="12282" max="12282" width="8.28125" style="5" customWidth="1"/>
    <col min="12283" max="12283" width="11.8515625" style="5" bestFit="1" customWidth="1"/>
    <col min="12284" max="12284" width="11.28125" style="5" bestFit="1" customWidth="1"/>
    <col min="12285" max="12285" width="9.140625" style="5" customWidth="1"/>
    <col min="12286" max="12286" width="17.28125" style="5" customWidth="1"/>
    <col min="12287" max="12287" width="21.421875" style="5" customWidth="1"/>
    <col min="12288" max="12288" width="21.140625" style="5" customWidth="1"/>
    <col min="12289" max="12289" width="15.7109375" style="5" customWidth="1"/>
    <col min="12290" max="12290" width="61.28125" style="5" customWidth="1"/>
    <col min="12291" max="12291" width="9.140625" style="5" customWidth="1"/>
    <col min="12292" max="12292" width="28.7109375" style="5" customWidth="1"/>
    <col min="12293" max="12293" width="20.28125" style="5" customWidth="1"/>
    <col min="12294" max="12294" width="16.140625" style="5" customWidth="1"/>
    <col min="12295" max="12295" width="21.8515625" style="5" customWidth="1"/>
    <col min="12296" max="12296" width="20.7109375" style="5" customWidth="1"/>
    <col min="12297" max="12533" width="9.140625" style="5" customWidth="1"/>
    <col min="12534" max="12534" width="6.00390625" style="5" customWidth="1"/>
    <col min="12535" max="12535" width="6.28125" style="5" customWidth="1"/>
    <col min="12536" max="12536" width="118.140625" style="5" customWidth="1"/>
    <col min="12537" max="12537" width="6.140625" style="5" customWidth="1"/>
    <col min="12538" max="12538" width="8.28125" style="5" customWidth="1"/>
    <col min="12539" max="12539" width="11.8515625" style="5" bestFit="1" customWidth="1"/>
    <col min="12540" max="12540" width="11.28125" style="5" bestFit="1" customWidth="1"/>
    <col min="12541" max="12541" width="9.140625" style="5" customWidth="1"/>
    <col min="12542" max="12542" width="17.28125" style="5" customWidth="1"/>
    <col min="12543" max="12543" width="21.421875" style="5" customWidth="1"/>
    <col min="12544" max="12544" width="21.140625" style="5" customWidth="1"/>
    <col min="12545" max="12545" width="15.7109375" style="5" customWidth="1"/>
    <col min="12546" max="12546" width="61.28125" style="5" customWidth="1"/>
    <col min="12547" max="12547" width="9.140625" style="5" customWidth="1"/>
    <col min="12548" max="12548" width="28.7109375" style="5" customWidth="1"/>
    <col min="12549" max="12549" width="20.28125" style="5" customWidth="1"/>
    <col min="12550" max="12550" width="16.140625" style="5" customWidth="1"/>
    <col min="12551" max="12551" width="21.8515625" style="5" customWidth="1"/>
    <col min="12552" max="12552" width="20.7109375" style="5" customWidth="1"/>
    <col min="12553" max="12789" width="9.140625" style="5" customWidth="1"/>
    <col min="12790" max="12790" width="6.00390625" style="5" customWidth="1"/>
    <col min="12791" max="12791" width="6.28125" style="5" customWidth="1"/>
    <col min="12792" max="12792" width="118.140625" style="5" customWidth="1"/>
    <col min="12793" max="12793" width="6.140625" style="5" customWidth="1"/>
    <col min="12794" max="12794" width="8.28125" style="5" customWidth="1"/>
    <col min="12795" max="12795" width="11.8515625" style="5" bestFit="1" customWidth="1"/>
    <col min="12796" max="12796" width="11.28125" style="5" bestFit="1" customWidth="1"/>
    <col min="12797" max="12797" width="9.140625" style="5" customWidth="1"/>
    <col min="12798" max="12798" width="17.28125" style="5" customWidth="1"/>
    <col min="12799" max="12799" width="21.421875" style="5" customWidth="1"/>
    <col min="12800" max="12800" width="21.140625" style="5" customWidth="1"/>
    <col min="12801" max="12801" width="15.7109375" style="5" customWidth="1"/>
    <col min="12802" max="12802" width="61.28125" style="5" customWidth="1"/>
    <col min="12803" max="12803" width="9.140625" style="5" customWidth="1"/>
    <col min="12804" max="12804" width="28.7109375" style="5" customWidth="1"/>
    <col min="12805" max="12805" width="20.28125" style="5" customWidth="1"/>
    <col min="12806" max="12806" width="16.140625" style="5" customWidth="1"/>
    <col min="12807" max="12807" width="21.8515625" style="5" customWidth="1"/>
    <col min="12808" max="12808" width="20.7109375" style="5" customWidth="1"/>
    <col min="12809" max="13045" width="9.140625" style="5" customWidth="1"/>
    <col min="13046" max="13046" width="6.00390625" style="5" customWidth="1"/>
    <col min="13047" max="13047" width="6.28125" style="5" customWidth="1"/>
    <col min="13048" max="13048" width="118.140625" style="5" customWidth="1"/>
    <col min="13049" max="13049" width="6.140625" style="5" customWidth="1"/>
    <col min="13050" max="13050" width="8.28125" style="5" customWidth="1"/>
    <col min="13051" max="13051" width="11.8515625" style="5" bestFit="1" customWidth="1"/>
    <col min="13052" max="13052" width="11.28125" style="5" bestFit="1" customWidth="1"/>
    <col min="13053" max="13053" width="9.140625" style="5" customWidth="1"/>
    <col min="13054" max="13054" width="17.28125" style="5" customWidth="1"/>
    <col min="13055" max="13055" width="21.421875" style="5" customWidth="1"/>
    <col min="13056" max="13056" width="21.140625" style="5" customWidth="1"/>
    <col min="13057" max="13057" width="15.7109375" style="5" customWidth="1"/>
    <col min="13058" max="13058" width="61.28125" style="5" customWidth="1"/>
    <col min="13059" max="13059" width="9.140625" style="5" customWidth="1"/>
    <col min="13060" max="13060" width="28.7109375" style="5" customWidth="1"/>
    <col min="13061" max="13061" width="20.28125" style="5" customWidth="1"/>
    <col min="13062" max="13062" width="16.140625" style="5" customWidth="1"/>
    <col min="13063" max="13063" width="21.8515625" style="5" customWidth="1"/>
    <col min="13064" max="13064" width="20.7109375" style="5" customWidth="1"/>
    <col min="13065" max="13301" width="9.140625" style="5" customWidth="1"/>
    <col min="13302" max="13302" width="6.00390625" style="5" customWidth="1"/>
    <col min="13303" max="13303" width="6.28125" style="5" customWidth="1"/>
    <col min="13304" max="13304" width="118.140625" style="5" customWidth="1"/>
    <col min="13305" max="13305" width="6.140625" style="5" customWidth="1"/>
    <col min="13306" max="13306" width="8.28125" style="5" customWidth="1"/>
    <col min="13307" max="13307" width="11.8515625" style="5" bestFit="1" customWidth="1"/>
    <col min="13308" max="13308" width="11.28125" style="5" bestFit="1" customWidth="1"/>
    <col min="13309" max="13309" width="9.140625" style="5" customWidth="1"/>
    <col min="13310" max="13310" width="17.28125" style="5" customWidth="1"/>
    <col min="13311" max="13311" width="21.421875" style="5" customWidth="1"/>
    <col min="13312" max="13312" width="21.140625" style="5" customWidth="1"/>
    <col min="13313" max="13313" width="15.7109375" style="5" customWidth="1"/>
    <col min="13314" max="13314" width="61.28125" style="5" customWidth="1"/>
    <col min="13315" max="13315" width="9.140625" style="5" customWidth="1"/>
    <col min="13316" max="13316" width="28.7109375" style="5" customWidth="1"/>
    <col min="13317" max="13317" width="20.28125" style="5" customWidth="1"/>
    <col min="13318" max="13318" width="16.140625" style="5" customWidth="1"/>
    <col min="13319" max="13319" width="21.8515625" style="5" customWidth="1"/>
    <col min="13320" max="13320" width="20.7109375" style="5" customWidth="1"/>
    <col min="13321" max="13557" width="9.140625" style="5" customWidth="1"/>
    <col min="13558" max="13558" width="6.00390625" style="5" customWidth="1"/>
    <col min="13559" max="13559" width="6.28125" style="5" customWidth="1"/>
    <col min="13560" max="13560" width="118.140625" style="5" customWidth="1"/>
    <col min="13561" max="13561" width="6.140625" style="5" customWidth="1"/>
    <col min="13562" max="13562" width="8.28125" style="5" customWidth="1"/>
    <col min="13563" max="13563" width="11.8515625" style="5" bestFit="1" customWidth="1"/>
    <col min="13564" max="13564" width="11.28125" style="5" bestFit="1" customWidth="1"/>
    <col min="13565" max="13565" width="9.140625" style="5" customWidth="1"/>
    <col min="13566" max="13566" width="17.28125" style="5" customWidth="1"/>
    <col min="13567" max="13567" width="21.421875" style="5" customWidth="1"/>
    <col min="13568" max="13568" width="21.140625" style="5" customWidth="1"/>
    <col min="13569" max="13569" width="15.7109375" style="5" customWidth="1"/>
    <col min="13570" max="13570" width="61.28125" style="5" customWidth="1"/>
    <col min="13571" max="13571" width="9.140625" style="5" customWidth="1"/>
    <col min="13572" max="13572" width="28.7109375" style="5" customWidth="1"/>
    <col min="13573" max="13573" width="20.28125" style="5" customWidth="1"/>
    <col min="13574" max="13574" width="16.140625" style="5" customWidth="1"/>
    <col min="13575" max="13575" width="21.8515625" style="5" customWidth="1"/>
    <col min="13576" max="13576" width="20.7109375" style="5" customWidth="1"/>
    <col min="13577" max="13813" width="9.140625" style="5" customWidth="1"/>
    <col min="13814" max="13814" width="6.00390625" style="5" customWidth="1"/>
    <col min="13815" max="13815" width="6.28125" style="5" customWidth="1"/>
    <col min="13816" max="13816" width="118.140625" style="5" customWidth="1"/>
    <col min="13817" max="13817" width="6.140625" style="5" customWidth="1"/>
    <col min="13818" max="13818" width="8.28125" style="5" customWidth="1"/>
    <col min="13819" max="13819" width="11.8515625" style="5" bestFit="1" customWidth="1"/>
    <col min="13820" max="13820" width="11.28125" style="5" bestFit="1" customWidth="1"/>
    <col min="13821" max="13821" width="9.140625" style="5" customWidth="1"/>
    <col min="13822" max="13822" width="17.28125" style="5" customWidth="1"/>
    <col min="13823" max="13823" width="21.421875" style="5" customWidth="1"/>
    <col min="13824" max="13824" width="21.140625" style="5" customWidth="1"/>
    <col min="13825" max="13825" width="15.7109375" style="5" customWidth="1"/>
    <col min="13826" max="13826" width="61.28125" style="5" customWidth="1"/>
    <col min="13827" max="13827" width="9.140625" style="5" customWidth="1"/>
    <col min="13828" max="13828" width="28.7109375" style="5" customWidth="1"/>
    <col min="13829" max="13829" width="20.28125" style="5" customWidth="1"/>
    <col min="13830" max="13830" width="16.140625" style="5" customWidth="1"/>
    <col min="13831" max="13831" width="21.8515625" style="5" customWidth="1"/>
    <col min="13832" max="13832" width="20.7109375" style="5" customWidth="1"/>
    <col min="13833" max="14069" width="9.140625" style="5" customWidth="1"/>
    <col min="14070" max="14070" width="6.00390625" style="5" customWidth="1"/>
    <col min="14071" max="14071" width="6.28125" style="5" customWidth="1"/>
    <col min="14072" max="14072" width="118.140625" style="5" customWidth="1"/>
    <col min="14073" max="14073" width="6.140625" style="5" customWidth="1"/>
    <col min="14074" max="14074" width="8.28125" style="5" customWidth="1"/>
    <col min="14075" max="14075" width="11.8515625" style="5" bestFit="1" customWidth="1"/>
    <col min="14076" max="14076" width="11.28125" style="5" bestFit="1" customWidth="1"/>
    <col min="14077" max="14077" width="9.140625" style="5" customWidth="1"/>
    <col min="14078" max="14078" width="17.28125" style="5" customWidth="1"/>
    <col min="14079" max="14079" width="21.421875" style="5" customWidth="1"/>
    <col min="14080" max="14080" width="21.140625" style="5" customWidth="1"/>
    <col min="14081" max="14081" width="15.7109375" style="5" customWidth="1"/>
    <col min="14082" max="14082" width="61.28125" style="5" customWidth="1"/>
    <col min="14083" max="14083" width="9.140625" style="5" customWidth="1"/>
    <col min="14084" max="14084" width="28.7109375" style="5" customWidth="1"/>
    <col min="14085" max="14085" width="20.28125" style="5" customWidth="1"/>
    <col min="14086" max="14086" width="16.140625" style="5" customWidth="1"/>
    <col min="14087" max="14087" width="21.8515625" style="5" customWidth="1"/>
    <col min="14088" max="14088" width="20.7109375" style="5" customWidth="1"/>
    <col min="14089" max="14325" width="9.140625" style="5" customWidth="1"/>
    <col min="14326" max="14326" width="6.00390625" style="5" customWidth="1"/>
    <col min="14327" max="14327" width="6.28125" style="5" customWidth="1"/>
    <col min="14328" max="14328" width="118.140625" style="5" customWidth="1"/>
    <col min="14329" max="14329" width="6.140625" style="5" customWidth="1"/>
    <col min="14330" max="14330" width="8.28125" style="5" customWidth="1"/>
    <col min="14331" max="14331" width="11.8515625" style="5" bestFit="1" customWidth="1"/>
    <col min="14332" max="14332" width="11.28125" style="5" bestFit="1" customWidth="1"/>
    <col min="14333" max="14333" width="9.140625" style="5" customWidth="1"/>
    <col min="14334" max="14334" width="17.28125" style="5" customWidth="1"/>
    <col min="14335" max="14335" width="21.421875" style="5" customWidth="1"/>
    <col min="14336" max="14336" width="21.140625" style="5" customWidth="1"/>
    <col min="14337" max="14337" width="15.7109375" style="5" customWidth="1"/>
    <col min="14338" max="14338" width="61.28125" style="5" customWidth="1"/>
    <col min="14339" max="14339" width="9.140625" style="5" customWidth="1"/>
    <col min="14340" max="14340" width="28.7109375" style="5" customWidth="1"/>
    <col min="14341" max="14341" width="20.28125" style="5" customWidth="1"/>
    <col min="14342" max="14342" width="16.140625" style="5" customWidth="1"/>
    <col min="14343" max="14343" width="21.8515625" style="5" customWidth="1"/>
    <col min="14344" max="14344" width="20.7109375" style="5" customWidth="1"/>
    <col min="14345" max="14581" width="9.140625" style="5" customWidth="1"/>
    <col min="14582" max="14582" width="6.00390625" style="5" customWidth="1"/>
    <col min="14583" max="14583" width="6.28125" style="5" customWidth="1"/>
    <col min="14584" max="14584" width="118.140625" style="5" customWidth="1"/>
    <col min="14585" max="14585" width="6.140625" style="5" customWidth="1"/>
    <col min="14586" max="14586" width="8.28125" style="5" customWidth="1"/>
    <col min="14587" max="14587" width="11.8515625" style="5" bestFit="1" customWidth="1"/>
    <col min="14588" max="14588" width="11.28125" style="5" bestFit="1" customWidth="1"/>
    <col min="14589" max="14589" width="9.140625" style="5" customWidth="1"/>
    <col min="14590" max="14590" width="17.28125" style="5" customWidth="1"/>
    <col min="14591" max="14591" width="21.421875" style="5" customWidth="1"/>
    <col min="14592" max="14592" width="21.140625" style="5" customWidth="1"/>
    <col min="14593" max="14593" width="15.7109375" style="5" customWidth="1"/>
    <col min="14594" max="14594" width="61.28125" style="5" customWidth="1"/>
    <col min="14595" max="14595" width="9.140625" style="5" customWidth="1"/>
    <col min="14596" max="14596" width="28.7109375" style="5" customWidth="1"/>
    <col min="14597" max="14597" width="20.28125" style="5" customWidth="1"/>
    <col min="14598" max="14598" width="16.140625" style="5" customWidth="1"/>
    <col min="14599" max="14599" width="21.8515625" style="5" customWidth="1"/>
    <col min="14600" max="14600" width="20.7109375" style="5" customWidth="1"/>
    <col min="14601" max="14837" width="9.140625" style="5" customWidth="1"/>
    <col min="14838" max="14838" width="6.00390625" style="5" customWidth="1"/>
    <col min="14839" max="14839" width="6.28125" style="5" customWidth="1"/>
    <col min="14840" max="14840" width="118.140625" style="5" customWidth="1"/>
    <col min="14841" max="14841" width="6.140625" style="5" customWidth="1"/>
    <col min="14842" max="14842" width="8.28125" style="5" customWidth="1"/>
    <col min="14843" max="14843" width="11.8515625" style="5" bestFit="1" customWidth="1"/>
    <col min="14844" max="14844" width="11.28125" style="5" bestFit="1" customWidth="1"/>
    <col min="14845" max="14845" width="9.140625" style="5" customWidth="1"/>
    <col min="14846" max="14846" width="17.28125" style="5" customWidth="1"/>
    <col min="14847" max="14847" width="21.421875" style="5" customWidth="1"/>
    <col min="14848" max="14848" width="21.140625" style="5" customWidth="1"/>
    <col min="14849" max="14849" width="15.7109375" style="5" customWidth="1"/>
    <col min="14850" max="14850" width="61.28125" style="5" customWidth="1"/>
    <col min="14851" max="14851" width="9.140625" style="5" customWidth="1"/>
    <col min="14852" max="14852" width="28.7109375" style="5" customWidth="1"/>
    <col min="14853" max="14853" width="20.28125" style="5" customWidth="1"/>
    <col min="14854" max="14854" width="16.140625" style="5" customWidth="1"/>
    <col min="14855" max="14855" width="21.8515625" style="5" customWidth="1"/>
    <col min="14856" max="14856" width="20.7109375" style="5" customWidth="1"/>
    <col min="14857" max="15093" width="9.140625" style="5" customWidth="1"/>
    <col min="15094" max="15094" width="6.00390625" style="5" customWidth="1"/>
    <col min="15095" max="15095" width="6.28125" style="5" customWidth="1"/>
    <col min="15096" max="15096" width="118.140625" style="5" customWidth="1"/>
    <col min="15097" max="15097" width="6.140625" style="5" customWidth="1"/>
    <col min="15098" max="15098" width="8.28125" style="5" customWidth="1"/>
    <col min="15099" max="15099" width="11.8515625" style="5" bestFit="1" customWidth="1"/>
    <col min="15100" max="15100" width="11.28125" style="5" bestFit="1" customWidth="1"/>
    <col min="15101" max="15101" width="9.140625" style="5" customWidth="1"/>
    <col min="15102" max="15102" width="17.28125" style="5" customWidth="1"/>
    <col min="15103" max="15103" width="21.421875" style="5" customWidth="1"/>
    <col min="15104" max="15104" width="21.140625" style="5" customWidth="1"/>
    <col min="15105" max="15105" width="15.7109375" style="5" customWidth="1"/>
    <col min="15106" max="15106" width="61.28125" style="5" customWidth="1"/>
    <col min="15107" max="15107" width="9.140625" style="5" customWidth="1"/>
    <col min="15108" max="15108" width="28.7109375" style="5" customWidth="1"/>
    <col min="15109" max="15109" width="20.28125" style="5" customWidth="1"/>
    <col min="15110" max="15110" width="16.140625" style="5" customWidth="1"/>
    <col min="15111" max="15111" width="21.8515625" style="5" customWidth="1"/>
    <col min="15112" max="15112" width="20.7109375" style="5" customWidth="1"/>
    <col min="15113" max="15349" width="9.140625" style="5" customWidth="1"/>
    <col min="15350" max="15350" width="6.00390625" style="5" customWidth="1"/>
    <col min="15351" max="15351" width="6.28125" style="5" customWidth="1"/>
    <col min="15352" max="15352" width="118.140625" style="5" customWidth="1"/>
    <col min="15353" max="15353" width="6.140625" style="5" customWidth="1"/>
    <col min="15354" max="15354" width="8.28125" style="5" customWidth="1"/>
    <col min="15355" max="15355" width="11.8515625" style="5" bestFit="1" customWidth="1"/>
    <col min="15356" max="15356" width="11.28125" style="5" bestFit="1" customWidth="1"/>
    <col min="15357" max="15357" width="9.140625" style="5" customWidth="1"/>
    <col min="15358" max="15358" width="17.28125" style="5" customWidth="1"/>
    <col min="15359" max="15359" width="21.421875" style="5" customWidth="1"/>
    <col min="15360" max="15360" width="21.140625" style="5" customWidth="1"/>
    <col min="15361" max="15361" width="15.7109375" style="5" customWidth="1"/>
    <col min="15362" max="15362" width="61.28125" style="5" customWidth="1"/>
    <col min="15363" max="15363" width="9.140625" style="5" customWidth="1"/>
    <col min="15364" max="15364" width="28.7109375" style="5" customWidth="1"/>
    <col min="15365" max="15365" width="20.28125" style="5" customWidth="1"/>
    <col min="15366" max="15366" width="16.140625" style="5" customWidth="1"/>
    <col min="15367" max="15367" width="21.8515625" style="5" customWidth="1"/>
    <col min="15368" max="15368" width="20.7109375" style="5" customWidth="1"/>
    <col min="15369" max="15605" width="9.140625" style="5" customWidth="1"/>
    <col min="15606" max="15606" width="6.00390625" style="5" customWidth="1"/>
    <col min="15607" max="15607" width="6.28125" style="5" customWidth="1"/>
    <col min="15608" max="15608" width="118.140625" style="5" customWidth="1"/>
    <col min="15609" max="15609" width="6.140625" style="5" customWidth="1"/>
    <col min="15610" max="15610" width="8.28125" style="5" customWidth="1"/>
    <col min="15611" max="15611" width="11.8515625" style="5" bestFit="1" customWidth="1"/>
    <col min="15612" max="15612" width="11.28125" style="5" bestFit="1" customWidth="1"/>
    <col min="15613" max="15613" width="9.140625" style="5" customWidth="1"/>
    <col min="15614" max="15614" width="17.28125" style="5" customWidth="1"/>
    <col min="15615" max="15615" width="21.421875" style="5" customWidth="1"/>
    <col min="15616" max="15616" width="21.140625" style="5" customWidth="1"/>
    <col min="15617" max="15617" width="15.7109375" style="5" customWidth="1"/>
    <col min="15618" max="15618" width="61.28125" style="5" customWidth="1"/>
    <col min="15619" max="15619" width="9.140625" style="5" customWidth="1"/>
    <col min="15620" max="15620" width="28.7109375" style="5" customWidth="1"/>
    <col min="15621" max="15621" width="20.28125" style="5" customWidth="1"/>
    <col min="15622" max="15622" width="16.140625" style="5" customWidth="1"/>
    <col min="15623" max="15623" width="21.8515625" style="5" customWidth="1"/>
    <col min="15624" max="15624" width="20.7109375" style="5" customWidth="1"/>
    <col min="15625" max="15861" width="9.140625" style="5" customWidth="1"/>
    <col min="15862" max="15862" width="6.00390625" style="5" customWidth="1"/>
    <col min="15863" max="15863" width="6.28125" style="5" customWidth="1"/>
    <col min="15864" max="15864" width="118.140625" style="5" customWidth="1"/>
    <col min="15865" max="15865" width="6.140625" style="5" customWidth="1"/>
    <col min="15866" max="15866" width="8.28125" style="5" customWidth="1"/>
    <col min="15867" max="15867" width="11.8515625" style="5" bestFit="1" customWidth="1"/>
    <col min="15868" max="15868" width="11.28125" style="5" bestFit="1" customWidth="1"/>
    <col min="15869" max="15869" width="9.140625" style="5" customWidth="1"/>
    <col min="15870" max="15870" width="17.28125" style="5" customWidth="1"/>
    <col min="15871" max="15871" width="21.421875" style="5" customWidth="1"/>
    <col min="15872" max="15872" width="21.140625" style="5" customWidth="1"/>
    <col min="15873" max="15873" width="15.7109375" style="5" customWidth="1"/>
    <col min="15874" max="15874" width="61.28125" style="5" customWidth="1"/>
    <col min="15875" max="15875" width="9.140625" style="5" customWidth="1"/>
    <col min="15876" max="15876" width="28.7109375" style="5" customWidth="1"/>
    <col min="15877" max="15877" width="20.28125" style="5" customWidth="1"/>
    <col min="15878" max="15878" width="16.140625" style="5" customWidth="1"/>
    <col min="15879" max="15879" width="21.8515625" style="5" customWidth="1"/>
    <col min="15880" max="15880" width="20.7109375" style="5" customWidth="1"/>
    <col min="15881" max="16117" width="9.140625" style="5" customWidth="1"/>
    <col min="16118" max="16118" width="6.00390625" style="5" customWidth="1"/>
    <col min="16119" max="16119" width="6.28125" style="5" customWidth="1"/>
    <col min="16120" max="16120" width="118.140625" style="5" customWidth="1"/>
    <col min="16121" max="16121" width="6.140625" style="5" customWidth="1"/>
    <col min="16122" max="16122" width="8.28125" style="5" customWidth="1"/>
    <col min="16123" max="16123" width="11.8515625" style="5" bestFit="1" customWidth="1"/>
    <col min="16124" max="16124" width="11.28125" style="5" bestFit="1" customWidth="1"/>
    <col min="16125" max="16125" width="9.140625" style="5" customWidth="1"/>
    <col min="16126" max="16126" width="17.28125" style="5" customWidth="1"/>
    <col min="16127" max="16127" width="21.421875" style="5" customWidth="1"/>
    <col min="16128" max="16128" width="21.140625" style="5" customWidth="1"/>
    <col min="16129" max="16129" width="15.7109375" style="5" customWidth="1"/>
    <col min="16130" max="16130" width="61.28125" style="5" customWidth="1"/>
    <col min="16131" max="16131" width="9.140625" style="5" customWidth="1"/>
    <col min="16132" max="16132" width="28.7109375" style="5" customWidth="1"/>
    <col min="16133" max="16133" width="20.28125" style="5" customWidth="1"/>
    <col min="16134" max="16134" width="16.140625" style="5" customWidth="1"/>
    <col min="16135" max="16135" width="21.8515625" style="5" customWidth="1"/>
    <col min="16136" max="16136" width="20.7109375" style="5" customWidth="1"/>
    <col min="16137" max="16384" width="9.140625" style="5" customWidth="1"/>
  </cols>
  <sheetData>
    <row r="1" spans="2:4" ht="15">
      <c r="B1"/>
      <c r="C1" s="2"/>
      <c r="D1" s="3"/>
    </row>
    <row r="2" spans="2:10" ht="20.25">
      <c r="B2" s="34"/>
      <c r="C2" s="34"/>
      <c r="D2" s="34"/>
      <c r="E2" s="34"/>
      <c r="F2" s="33"/>
      <c r="G2" s="33"/>
      <c r="H2" s="33"/>
      <c r="I2" s="33"/>
      <c r="J2" s="33"/>
    </row>
    <row r="3" spans="2:10" ht="15">
      <c r="B3" s="6"/>
      <c r="D3" s="8"/>
      <c r="E3" s="9"/>
      <c r="F3" s="9"/>
      <c r="G3" s="9"/>
      <c r="H3" s="9"/>
      <c r="I3" s="9"/>
      <c r="J3" s="9"/>
    </row>
    <row r="4" spans="2:4" ht="15">
      <c r="B4" t="s">
        <v>11</v>
      </c>
      <c r="C4" t="s">
        <v>163</v>
      </c>
      <c r="D4" s="5"/>
    </row>
    <row r="5" spans="2:4" ht="15">
      <c r="B5" t="s">
        <v>12</v>
      </c>
      <c r="C5" t="s">
        <v>164</v>
      </c>
      <c r="D5" s="5"/>
    </row>
    <row r="6" spans="2:10" ht="16.5" thickBot="1">
      <c r="B6" s="80"/>
      <c r="C6" s="80"/>
      <c r="D6" s="11"/>
      <c r="E6" s="12"/>
      <c r="F6" s="12"/>
      <c r="G6" s="12"/>
      <c r="H6" s="12"/>
      <c r="I6" s="12"/>
      <c r="J6" s="12"/>
    </row>
    <row r="7" spans="1:10" ht="15">
      <c r="A7" s="81"/>
      <c r="B7" s="82" t="s">
        <v>4</v>
      </c>
      <c r="C7" s="84" t="s">
        <v>5</v>
      </c>
      <c r="D7" s="73" t="s">
        <v>44</v>
      </c>
      <c r="E7" s="71" t="s">
        <v>118</v>
      </c>
      <c r="F7" s="73" t="s">
        <v>6</v>
      </c>
      <c r="G7" s="74"/>
      <c r="H7" s="73" t="s">
        <v>7</v>
      </c>
      <c r="I7" s="75"/>
      <c r="J7" s="76"/>
    </row>
    <row r="8" spans="1:10" ht="15.75" thickBot="1">
      <c r="A8" s="81"/>
      <c r="B8" s="83"/>
      <c r="C8" s="85"/>
      <c r="D8" s="86"/>
      <c r="E8" s="72"/>
      <c r="F8" s="36" t="s">
        <v>8</v>
      </c>
      <c r="G8" s="36" t="s">
        <v>9</v>
      </c>
      <c r="H8" s="36" t="s">
        <v>8</v>
      </c>
      <c r="I8" s="36" t="s">
        <v>9</v>
      </c>
      <c r="J8" s="37" t="s">
        <v>13</v>
      </c>
    </row>
    <row r="9" spans="2:5" ht="15.75" thickBot="1">
      <c r="B9" s="78"/>
      <c r="C9" s="78"/>
      <c r="D9" s="78"/>
      <c r="E9" s="78"/>
    </row>
    <row r="10" spans="2:10" ht="15.75" thickBot="1">
      <c r="B10" s="13">
        <v>1</v>
      </c>
      <c r="C10" s="70" t="s">
        <v>45</v>
      </c>
      <c r="D10" s="70"/>
      <c r="E10" s="14"/>
      <c r="F10" s="14"/>
      <c r="G10" s="14"/>
      <c r="H10" s="45">
        <f>SUM(H11:H24)</f>
        <v>1545409.8029715943</v>
      </c>
      <c r="I10" s="45">
        <f>SUM(I11:I24)</f>
        <v>123254.45097046698</v>
      </c>
      <c r="J10" s="46">
        <f>SUM(J11:J24)</f>
        <v>1668664.253942061</v>
      </c>
    </row>
    <row r="11" spans="2:10" ht="15">
      <c r="B11" s="42" t="s">
        <v>14</v>
      </c>
      <c r="C11" s="79" t="s">
        <v>166</v>
      </c>
      <c r="D11" s="79"/>
      <c r="E11" s="79"/>
      <c r="F11" s="43"/>
      <c r="G11" s="43"/>
      <c r="H11" s="43"/>
      <c r="I11" s="43"/>
      <c r="J11" s="44"/>
    </row>
    <row r="12" spans="2:11" ht="27.75" customHeight="1">
      <c r="B12" s="16" t="s">
        <v>154</v>
      </c>
      <c r="C12" s="17" t="s">
        <v>112</v>
      </c>
      <c r="D12" s="18" t="s">
        <v>46</v>
      </c>
      <c r="E12" s="18">
        <v>2</v>
      </c>
      <c r="F12" s="18">
        <v>174548.04652483587</v>
      </c>
      <c r="G12" s="18">
        <v>6341.003252660053</v>
      </c>
      <c r="H12" s="18">
        <f>E12*F12*(1+$D$89)</f>
        <v>349096.09304967173</v>
      </c>
      <c r="I12" s="18">
        <f>E12*G12*(1+$D$89)</f>
        <v>12682.006505320105</v>
      </c>
      <c r="J12" s="41">
        <f>H12+I12</f>
        <v>361778.0995549918</v>
      </c>
      <c r="K12" s="15"/>
    </row>
    <row r="13" spans="2:10" ht="41.25" customHeight="1">
      <c r="B13" s="16" t="s">
        <v>155</v>
      </c>
      <c r="C13" s="17" t="s">
        <v>165</v>
      </c>
      <c r="D13" s="18" t="s">
        <v>46</v>
      </c>
      <c r="E13" s="18">
        <v>4</v>
      </c>
      <c r="F13" s="18">
        <v>92421.35485027502</v>
      </c>
      <c r="G13" s="18">
        <v>5776.334678142189</v>
      </c>
      <c r="H13" s="18">
        <f>E13*F13*(1+$D$89)</f>
        <v>369685.4194011001</v>
      </c>
      <c r="I13" s="18">
        <f>E13*G13*(1+$D$89)</f>
        <v>23105.338712568755</v>
      </c>
      <c r="J13" s="41">
        <f>H13+I13</f>
        <v>392790.7581136688</v>
      </c>
    </row>
    <row r="14" spans="2:10" ht="15">
      <c r="B14" s="39" t="s">
        <v>17</v>
      </c>
      <c r="C14" s="77" t="s">
        <v>167</v>
      </c>
      <c r="D14" s="77"/>
      <c r="E14" s="77"/>
      <c r="F14" s="38"/>
      <c r="G14" s="38"/>
      <c r="H14" s="38"/>
      <c r="I14" s="38"/>
      <c r="J14" s="40"/>
    </row>
    <row r="15" spans="2:10" ht="25.5">
      <c r="B15" s="16" t="s">
        <v>156</v>
      </c>
      <c r="C15" s="17" t="s">
        <v>168</v>
      </c>
      <c r="D15" s="18" t="s">
        <v>0</v>
      </c>
      <c r="E15" s="18">
        <v>2</v>
      </c>
      <c r="F15" s="18">
        <v>115109.94951973738</v>
      </c>
      <c r="G15" s="18">
        <v>3481.354103959323</v>
      </c>
      <c r="H15" s="18">
        <f>E15*F15*(1+$D$89)</f>
        <v>230219.89903947475</v>
      </c>
      <c r="I15" s="18">
        <f>E15*G15*(1+$D$89)</f>
        <v>6962.708207918646</v>
      </c>
      <c r="J15" s="41">
        <f aca="true" t="shared" si="0" ref="J15:J16">H15+I15</f>
        <v>237182.6072473934</v>
      </c>
    </row>
    <row r="16" spans="2:10" ht="39.75" customHeight="1">
      <c r="B16" s="16" t="s">
        <v>157</v>
      </c>
      <c r="C16" s="17" t="s">
        <v>169</v>
      </c>
      <c r="D16" s="18" t="s">
        <v>0</v>
      </c>
      <c r="E16" s="18">
        <v>2</v>
      </c>
      <c r="F16" s="18">
        <v>118130.01822738245</v>
      </c>
      <c r="G16" s="18">
        <v>6580.354523646371</v>
      </c>
      <c r="H16" s="18">
        <f>E16*F16*(1+$D$89)</f>
        <v>236260.0364547649</v>
      </c>
      <c r="I16" s="18">
        <f>E16*G16*(1+$D$89)</f>
        <v>13160.709047292741</v>
      </c>
      <c r="J16" s="41">
        <f t="shared" si="0"/>
        <v>249420.74550205763</v>
      </c>
    </row>
    <row r="17" spans="2:10" ht="15">
      <c r="B17" s="39" t="s">
        <v>19</v>
      </c>
      <c r="C17" s="77" t="s">
        <v>170</v>
      </c>
      <c r="D17" s="77"/>
      <c r="E17" s="77"/>
      <c r="F17" s="38"/>
      <c r="G17" s="38"/>
      <c r="H17" s="38"/>
      <c r="I17" s="38"/>
      <c r="J17" s="40"/>
    </row>
    <row r="18" spans="2:10" ht="25.5">
      <c r="B18" s="16" t="s">
        <v>158</v>
      </c>
      <c r="C18" s="17" t="s">
        <v>113</v>
      </c>
      <c r="D18" s="18" t="s">
        <v>0</v>
      </c>
      <c r="E18" s="18">
        <v>2</v>
      </c>
      <c r="F18" s="18">
        <v>31812.853697291393</v>
      </c>
      <c r="G18" s="18">
        <v>2213.6180505073535</v>
      </c>
      <c r="H18" s="18">
        <f>E18*F18*(1+$D$89)</f>
        <v>63625.70739458279</v>
      </c>
      <c r="I18" s="18">
        <f>E18*G18*(1+$D$89)</f>
        <v>4427.236101014707</v>
      </c>
      <c r="J18" s="41">
        <f aca="true" t="shared" si="1" ref="J18:J19">H18+I18</f>
        <v>68052.94349559749</v>
      </c>
    </row>
    <row r="19" spans="2:10" ht="37.5" customHeight="1">
      <c r="B19" s="16" t="s">
        <v>159</v>
      </c>
      <c r="C19" s="17" t="s">
        <v>114</v>
      </c>
      <c r="D19" s="18" t="s">
        <v>0</v>
      </c>
      <c r="E19" s="18">
        <v>2</v>
      </c>
      <c r="F19" s="18">
        <v>56857.02167485788</v>
      </c>
      <c r="G19" s="18">
        <v>5201.110862715692</v>
      </c>
      <c r="H19" s="18">
        <f>E19*F19*(1+$D$89)</f>
        <v>113714.04334971576</v>
      </c>
      <c r="I19" s="18">
        <f>E19*G19*(1+$D$89)</f>
        <v>10402.221725431384</v>
      </c>
      <c r="J19" s="41">
        <f t="shared" si="1"/>
        <v>124116.26507514715</v>
      </c>
    </row>
    <row r="20" spans="2:10" ht="15">
      <c r="B20" s="39" t="s">
        <v>18</v>
      </c>
      <c r="C20" s="77" t="s">
        <v>47</v>
      </c>
      <c r="D20" s="77"/>
      <c r="E20" s="77"/>
      <c r="F20" s="38"/>
      <c r="G20" s="38"/>
      <c r="H20" s="38"/>
      <c r="I20" s="38"/>
      <c r="J20" s="40"/>
    </row>
    <row r="21" spans="2:10" ht="25.5">
      <c r="B21" s="16" t="s">
        <v>160</v>
      </c>
      <c r="C21" s="17" t="s">
        <v>115</v>
      </c>
      <c r="D21" s="18" t="s">
        <v>0</v>
      </c>
      <c r="E21" s="18">
        <v>1</v>
      </c>
      <c r="F21" s="18">
        <v>21594.44411215734</v>
      </c>
      <c r="G21" s="18">
        <v>3730.0705437409347</v>
      </c>
      <c r="H21" s="18">
        <f>E21*F21*(1+$D$89)</f>
        <v>21594.44411215734</v>
      </c>
      <c r="I21" s="18">
        <f>E21*G21*(1+$D$89)</f>
        <v>3730.0705437409347</v>
      </c>
      <c r="J21" s="41">
        <f aca="true" t="shared" si="2" ref="J21:J24">H21+I21</f>
        <v>25324.514655898274</v>
      </c>
    </row>
    <row r="22" spans="2:10" ht="25.5">
      <c r="B22" s="16" t="s">
        <v>161</v>
      </c>
      <c r="C22" s="17" t="s">
        <v>117</v>
      </c>
      <c r="D22" s="18" t="s">
        <v>0</v>
      </c>
      <c r="E22" s="18">
        <v>1</v>
      </c>
      <c r="F22" s="18">
        <v>8511.199791840061</v>
      </c>
      <c r="G22" s="18">
        <v>1665.8931976911153</v>
      </c>
      <c r="H22" s="18">
        <f>E22*F22*(1+$D$89)</f>
        <v>8511.199791840061</v>
      </c>
      <c r="I22" s="18">
        <f>E22*G22*(1+$D$89)</f>
        <v>1665.8931976911153</v>
      </c>
      <c r="J22" s="41">
        <f t="shared" si="2"/>
        <v>10177.092989531176</v>
      </c>
    </row>
    <row r="23" spans="2:10" ht="25.5">
      <c r="B23" s="16" t="s">
        <v>162</v>
      </c>
      <c r="C23" s="17" t="s">
        <v>116</v>
      </c>
      <c r="D23" s="18" t="s">
        <v>0</v>
      </c>
      <c r="E23" s="18">
        <v>1</v>
      </c>
      <c r="F23" s="18">
        <v>16055.16371224208</v>
      </c>
      <c r="G23" s="18">
        <v>2444.9487886663064</v>
      </c>
      <c r="H23" s="18">
        <f>E23*F23*(1+$D$89)</f>
        <v>16055.16371224208</v>
      </c>
      <c r="I23" s="18">
        <f>E23*G23*(1+$D$89)</f>
        <v>2444.9487886663064</v>
      </c>
      <c r="J23" s="41">
        <f t="shared" si="2"/>
        <v>18500.112500908384</v>
      </c>
    </row>
    <row r="24" spans="2:10" ht="26.25" thickBot="1">
      <c r="B24" s="16" t="s">
        <v>172</v>
      </c>
      <c r="C24" s="17" t="s">
        <v>171</v>
      </c>
      <c r="D24" s="66" t="s">
        <v>46</v>
      </c>
      <c r="E24" s="66">
        <v>52</v>
      </c>
      <c r="F24" s="18">
        <v>2627.8422435777816</v>
      </c>
      <c r="G24" s="18">
        <v>859.1022719388901</v>
      </c>
      <c r="H24" s="18">
        <f>E24*F24*(1+$D$89)</f>
        <v>136647.79666604465</v>
      </c>
      <c r="I24" s="18">
        <f>E24*G24*(1+$D$89)</f>
        <v>44673.31814082229</v>
      </c>
      <c r="J24" s="41">
        <f t="shared" si="2"/>
        <v>181321.11480686694</v>
      </c>
    </row>
    <row r="25" spans="2:10" ht="15.75" thickBot="1">
      <c r="B25" s="13">
        <v>2</v>
      </c>
      <c r="C25" s="70" t="s">
        <v>48</v>
      </c>
      <c r="D25" s="70"/>
      <c r="E25" s="70"/>
      <c r="F25" s="51"/>
      <c r="G25" s="51"/>
      <c r="H25" s="45">
        <f>SUM(H26:H50)</f>
        <v>125336.33838829608</v>
      </c>
      <c r="I25" s="45">
        <f>SUM(I26:I50)</f>
        <v>94833.84681494438</v>
      </c>
      <c r="J25" s="46">
        <f>SUM(J26:J50)</f>
        <v>220170.18520324043</v>
      </c>
    </row>
    <row r="26" spans="2:10" ht="15">
      <c r="B26" s="49" t="s">
        <v>20</v>
      </c>
      <c r="C26" s="21" t="s">
        <v>49</v>
      </c>
      <c r="D26" s="22" t="s">
        <v>3</v>
      </c>
      <c r="E26" s="23">
        <v>69</v>
      </c>
      <c r="F26" s="23">
        <v>14.569418704908681</v>
      </c>
      <c r="G26" s="23">
        <v>59.25361674245158</v>
      </c>
      <c r="H26" s="23">
        <f aca="true" t="shared" si="3" ref="H26:H50">E26*F26*(1+$D$89)</f>
        <v>1005.289890638699</v>
      </c>
      <c r="I26" s="23">
        <f aca="true" t="shared" si="4" ref="I26:I50">E26*G26*(1+$D$89)</f>
        <v>4088.499555229159</v>
      </c>
      <c r="J26" s="50">
        <f aca="true" t="shared" si="5" ref="J26:J50">H26+I26</f>
        <v>5093.789445867858</v>
      </c>
    </row>
    <row r="27" spans="2:10" ht="15">
      <c r="B27" s="20" t="s">
        <v>15</v>
      </c>
      <c r="C27" s="17" t="s">
        <v>50</v>
      </c>
      <c r="D27" s="19" t="s">
        <v>3</v>
      </c>
      <c r="E27" s="18">
        <v>144.6</v>
      </c>
      <c r="F27" s="18">
        <v>24.23779417834379</v>
      </c>
      <c r="G27" s="18">
        <v>71.0554226726691</v>
      </c>
      <c r="H27" s="18">
        <f t="shared" si="3"/>
        <v>3504.785038188512</v>
      </c>
      <c r="I27" s="18">
        <f t="shared" si="4"/>
        <v>10274.61411846795</v>
      </c>
      <c r="J27" s="41">
        <f t="shared" si="5"/>
        <v>13779.399156656462</v>
      </c>
    </row>
    <row r="28" spans="2:10" ht="15">
      <c r="B28" s="20" t="s">
        <v>23</v>
      </c>
      <c r="C28" s="17" t="s">
        <v>51</v>
      </c>
      <c r="D28" s="19" t="s">
        <v>3</v>
      </c>
      <c r="E28" s="18">
        <v>167.8</v>
      </c>
      <c r="F28" s="18">
        <v>32.97265990025575</v>
      </c>
      <c r="G28" s="18">
        <v>76.61696906283493</v>
      </c>
      <c r="H28" s="18">
        <f t="shared" si="3"/>
        <v>5532.812331262915</v>
      </c>
      <c r="I28" s="18">
        <f t="shared" si="4"/>
        <v>12856.327408743702</v>
      </c>
      <c r="J28" s="41">
        <f t="shared" si="5"/>
        <v>18389.139740006616</v>
      </c>
    </row>
    <row r="29" spans="2:10" ht="15">
      <c r="B29" s="20" t="s">
        <v>24</v>
      </c>
      <c r="C29" s="17" t="s">
        <v>52</v>
      </c>
      <c r="D29" s="19" t="s">
        <v>3</v>
      </c>
      <c r="E29" s="18">
        <v>117.1</v>
      </c>
      <c r="F29" s="18">
        <v>41.92786220863747</v>
      </c>
      <c r="G29" s="18">
        <v>78.31935613851766</v>
      </c>
      <c r="H29" s="18">
        <f t="shared" si="3"/>
        <v>4909.752664631447</v>
      </c>
      <c r="I29" s="18">
        <f t="shared" si="4"/>
        <v>9171.196603820417</v>
      </c>
      <c r="J29" s="41">
        <f t="shared" si="5"/>
        <v>14080.949268451865</v>
      </c>
    </row>
    <row r="30" spans="2:10" ht="15">
      <c r="B30" s="20" t="s">
        <v>25</v>
      </c>
      <c r="C30" s="17" t="s">
        <v>53</v>
      </c>
      <c r="D30" s="19" t="s">
        <v>3</v>
      </c>
      <c r="E30" s="18">
        <v>182.5</v>
      </c>
      <c r="F30" s="18">
        <v>50.16020627313012</v>
      </c>
      <c r="G30" s="18">
        <v>81.593935537625</v>
      </c>
      <c r="H30" s="18">
        <f t="shared" si="3"/>
        <v>9154.237644846247</v>
      </c>
      <c r="I30" s="18">
        <f t="shared" si="4"/>
        <v>14890.893235616562</v>
      </c>
      <c r="J30" s="41">
        <f t="shared" si="5"/>
        <v>24045.13088046281</v>
      </c>
    </row>
    <row r="31" spans="2:10" ht="15">
      <c r="B31" s="20" t="s">
        <v>26</v>
      </c>
      <c r="C31" s="17" t="s">
        <v>54</v>
      </c>
      <c r="D31" s="19" t="s">
        <v>3</v>
      </c>
      <c r="E31" s="18">
        <v>23</v>
      </c>
      <c r="F31" s="18">
        <v>46.44931913690853</v>
      </c>
      <c r="G31" s="18">
        <v>68.81380612875337</v>
      </c>
      <c r="H31" s="18">
        <f t="shared" si="3"/>
        <v>1068.3343401488962</v>
      </c>
      <c r="I31" s="18">
        <f t="shared" si="4"/>
        <v>1582.7175409613276</v>
      </c>
      <c r="J31" s="41">
        <f t="shared" si="5"/>
        <v>2651.051881110224</v>
      </c>
    </row>
    <row r="32" spans="2:10" ht="15">
      <c r="B32" s="20" t="s">
        <v>27</v>
      </c>
      <c r="C32" s="17" t="s">
        <v>55</v>
      </c>
      <c r="D32" s="19" t="s">
        <v>3</v>
      </c>
      <c r="E32" s="18">
        <v>53.3</v>
      </c>
      <c r="F32" s="18">
        <v>57.72684024542477</v>
      </c>
      <c r="G32" s="18">
        <v>78.19571985436023</v>
      </c>
      <c r="H32" s="18">
        <f t="shared" si="3"/>
        <v>3076.84058508114</v>
      </c>
      <c r="I32" s="18">
        <f t="shared" si="4"/>
        <v>4167.8318682374</v>
      </c>
      <c r="J32" s="41">
        <f t="shared" si="5"/>
        <v>7244.672453318541</v>
      </c>
    </row>
    <row r="33" spans="2:10" ht="15">
      <c r="B33" s="20" t="s">
        <v>28</v>
      </c>
      <c r="C33" s="17" t="s">
        <v>56</v>
      </c>
      <c r="D33" s="19" t="s">
        <v>3</v>
      </c>
      <c r="E33" s="18">
        <v>41.4</v>
      </c>
      <c r="F33" s="18">
        <v>66.80626703937875</v>
      </c>
      <c r="G33" s="18">
        <v>83.36107134966419</v>
      </c>
      <c r="H33" s="18">
        <f t="shared" si="3"/>
        <v>2765.7794554302804</v>
      </c>
      <c r="I33" s="18">
        <f t="shared" si="4"/>
        <v>3451.148353876097</v>
      </c>
      <c r="J33" s="41">
        <f t="shared" si="5"/>
        <v>6216.927809306378</v>
      </c>
    </row>
    <row r="34" spans="2:10" ht="15">
      <c r="B34" s="20" t="s">
        <v>29</v>
      </c>
      <c r="C34" s="17" t="s">
        <v>57</v>
      </c>
      <c r="D34" s="19" t="s">
        <v>3</v>
      </c>
      <c r="E34" s="18">
        <v>42.5</v>
      </c>
      <c r="F34" s="18">
        <v>63.44723690806425</v>
      </c>
      <c r="G34" s="18">
        <v>72.74205505383162</v>
      </c>
      <c r="H34" s="18">
        <f t="shared" si="3"/>
        <v>2696.5075685927304</v>
      </c>
      <c r="I34" s="18">
        <f t="shared" si="4"/>
        <v>3091.537339787844</v>
      </c>
      <c r="J34" s="41">
        <f t="shared" si="5"/>
        <v>5788.044908380574</v>
      </c>
    </row>
    <row r="35" spans="2:10" ht="15">
      <c r="B35" s="20" t="s">
        <v>138</v>
      </c>
      <c r="C35" s="17" t="s">
        <v>58</v>
      </c>
      <c r="D35" s="19" t="s">
        <v>3</v>
      </c>
      <c r="E35" s="18">
        <v>48.1</v>
      </c>
      <c r="F35" s="18">
        <v>80.0694198528296</v>
      </c>
      <c r="G35" s="18">
        <v>78.84413930950618</v>
      </c>
      <c r="H35" s="18">
        <f t="shared" si="3"/>
        <v>3851.339094921104</v>
      </c>
      <c r="I35" s="18">
        <f t="shared" si="4"/>
        <v>3792.4031007872472</v>
      </c>
      <c r="J35" s="41">
        <f t="shared" si="5"/>
        <v>7643.742195708352</v>
      </c>
    </row>
    <row r="36" spans="2:10" ht="15">
      <c r="B36" s="20" t="s">
        <v>139</v>
      </c>
      <c r="C36" s="17" t="s">
        <v>59</v>
      </c>
      <c r="D36" s="19" t="s">
        <v>3</v>
      </c>
      <c r="E36" s="18">
        <v>7.5</v>
      </c>
      <c r="F36" s="18">
        <v>107.4017765090855</v>
      </c>
      <c r="G36" s="18">
        <v>99.061078310589</v>
      </c>
      <c r="H36" s="18">
        <f t="shared" si="3"/>
        <v>805.5133238181412</v>
      </c>
      <c r="I36" s="18">
        <f t="shared" si="4"/>
        <v>742.9580873294175</v>
      </c>
      <c r="J36" s="41">
        <f t="shared" si="5"/>
        <v>1548.4714111475587</v>
      </c>
    </row>
    <row r="37" spans="2:10" ht="15">
      <c r="B37" s="20" t="s">
        <v>140</v>
      </c>
      <c r="C37" s="17" t="s">
        <v>60</v>
      </c>
      <c r="D37" s="19" t="s">
        <v>3</v>
      </c>
      <c r="E37" s="18">
        <v>69</v>
      </c>
      <c r="F37" s="18">
        <v>26.335149230399285</v>
      </c>
      <c r="G37" s="18">
        <v>7.543922956624795</v>
      </c>
      <c r="H37" s="18">
        <f t="shared" si="3"/>
        <v>1817.1252968975507</v>
      </c>
      <c r="I37" s="18">
        <f t="shared" si="4"/>
        <v>520.5306840071108</v>
      </c>
      <c r="J37" s="41">
        <f t="shared" si="5"/>
        <v>2337.6559809046616</v>
      </c>
    </row>
    <row r="38" spans="2:10" ht="15">
      <c r="B38" s="20" t="s">
        <v>141</v>
      </c>
      <c r="C38" s="17" t="s">
        <v>61</v>
      </c>
      <c r="D38" s="19" t="s">
        <v>3</v>
      </c>
      <c r="E38" s="18">
        <v>144.6</v>
      </c>
      <c r="F38" s="18">
        <v>23.169161786529063</v>
      </c>
      <c r="G38" s="18">
        <v>6.712560891424309</v>
      </c>
      <c r="H38" s="18">
        <f t="shared" si="3"/>
        <v>3350.2607943321023</v>
      </c>
      <c r="I38" s="18">
        <f t="shared" si="4"/>
        <v>970.6363048999551</v>
      </c>
      <c r="J38" s="41">
        <f t="shared" si="5"/>
        <v>4320.897099232057</v>
      </c>
    </row>
    <row r="39" spans="2:10" ht="15">
      <c r="B39" s="20" t="s">
        <v>142</v>
      </c>
      <c r="C39" s="17" t="s">
        <v>62</v>
      </c>
      <c r="D39" s="19" t="s">
        <v>3</v>
      </c>
      <c r="E39" s="18">
        <v>167.8</v>
      </c>
      <c r="F39" s="18">
        <v>28.265900126882865</v>
      </c>
      <c r="G39" s="18">
        <v>8.697200039040881</v>
      </c>
      <c r="H39" s="18">
        <f t="shared" si="3"/>
        <v>4743.018041290945</v>
      </c>
      <c r="I39" s="18">
        <f t="shared" si="4"/>
        <v>1459.39016655106</v>
      </c>
      <c r="J39" s="41">
        <f t="shared" si="5"/>
        <v>6202.408207842005</v>
      </c>
    </row>
    <row r="40" spans="2:10" ht="15">
      <c r="B40" s="20" t="s">
        <v>143</v>
      </c>
      <c r="C40" s="17" t="s">
        <v>63</v>
      </c>
      <c r="D40" s="19" t="s">
        <v>3</v>
      </c>
      <c r="E40" s="18">
        <v>117.1</v>
      </c>
      <c r="F40" s="18">
        <v>30.49215732422534</v>
      </c>
      <c r="G40" s="18">
        <v>8.729609556532253</v>
      </c>
      <c r="H40" s="18">
        <f t="shared" si="3"/>
        <v>3570.631622666787</v>
      </c>
      <c r="I40" s="18">
        <f t="shared" si="4"/>
        <v>1022.2372790699268</v>
      </c>
      <c r="J40" s="41">
        <f t="shared" si="5"/>
        <v>4592.868901736713</v>
      </c>
    </row>
    <row r="41" spans="2:10" ht="15">
      <c r="B41" s="20" t="s">
        <v>144</v>
      </c>
      <c r="C41" s="17" t="s">
        <v>64</v>
      </c>
      <c r="D41" s="19" t="s">
        <v>3</v>
      </c>
      <c r="E41" s="18">
        <v>182.5</v>
      </c>
      <c r="F41" s="18">
        <v>35.975360816598844</v>
      </c>
      <c r="G41" s="18">
        <v>10.1999107296104</v>
      </c>
      <c r="H41" s="18">
        <f t="shared" si="3"/>
        <v>6565.503349029289</v>
      </c>
      <c r="I41" s="18">
        <f t="shared" si="4"/>
        <v>1861.4837081538979</v>
      </c>
      <c r="J41" s="41">
        <f t="shared" si="5"/>
        <v>8426.987057183187</v>
      </c>
    </row>
    <row r="42" spans="2:10" ht="15">
      <c r="B42" s="20" t="s">
        <v>145</v>
      </c>
      <c r="C42" s="17" t="s">
        <v>65</v>
      </c>
      <c r="D42" s="19" t="s">
        <v>3</v>
      </c>
      <c r="E42" s="18">
        <v>23</v>
      </c>
      <c r="F42" s="18">
        <v>38.277320612009675</v>
      </c>
      <c r="G42" s="18">
        <v>10.043968928591338</v>
      </c>
      <c r="H42" s="18">
        <f t="shared" si="3"/>
        <v>880.3783740762225</v>
      </c>
      <c r="I42" s="18">
        <f t="shared" si="4"/>
        <v>231.0112853576008</v>
      </c>
      <c r="J42" s="41">
        <f t="shared" si="5"/>
        <v>1111.3896594338232</v>
      </c>
    </row>
    <row r="43" spans="2:10" ht="15">
      <c r="B43" s="20" t="s">
        <v>146</v>
      </c>
      <c r="C43" s="17" t="s">
        <v>66</v>
      </c>
      <c r="D43" s="19" t="s">
        <v>3</v>
      </c>
      <c r="E43" s="18">
        <v>53.3</v>
      </c>
      <c r="F43" s="18">
        <v>40.10617068440241</v>
      </c>
      <c r="G43" s="18">
        <v>10.215175167083684</v>
      </c>
      <c r="H43" s="18">
        <f t="shared" si="3"/>
        <v>2137.658897478648</v>
      </c>
      <c r="I43" s="18">
        <f t="shared" si="4"/>
        <v>544.4688364055603</v>
      </c>
      <c r="J43" s="41">
        <f t="shared" si="5"/>
        <v>2682.1277338842083</v>
      </c>
    </row>
    <row r="44" spans="2:10" ht="15">
      <c r="B44" s="20" t="s">
        <v>147</v>
      </c>
      <c r="C44" s="17" t="s">
        <v>67</v>
      </c>
      <c r="D44" s="19" t="s">
        <v>3</v>
      </c>
      <c r="E44" s="18">
        <v>41.4</v>
      </c>
      <c r="F44" s="18">
        <v>55.22193498607217</v>
      </c>
      <c r="G44" s="18">
        <v>12.445904014499362</v>
      </c>
      <c r="H44" s="18">
        <f t="shared" si="3"/>
        <v>2286.188108423388</v>
      </c>
      <c r="I44" s="18">
        <f t="shared" si="4"/>
        <v>515.2604262002736</v>
      </c>
      <c r="J44" s="41">
        <f t="shared" si="5"/>
        <v>2801.4485346236615</v>
      </c>
    </row>
    <row r="45" spans="2:10" ht="15">
      <c r="B45" s="20" t="s">
        <v>148</v>
      </c>
      <c r="C45" s="17" t="s">
        <v>68</v>
      </c>
      <c r="D45" s="19" t="s">
        <v>3</v>
      </c>
      <c r="E45" s="18">
        <v>42.5</v>
      </c>
      <c r="F45" s="18">
        <v>44.45613467459452</v>
      </c>
      <c r="G45" s="18">
        <v>11.606263598029338</v>
      </c>
      <c r="H45" s="18">
        <f t="shared" si="3"/>
        <v>1889.3857236702672</v>
      </c>
      <c r="I45" s="18">
        <f t="shared" si="4"/>
        <v>493.26620291624687</v>
      </c>
      <c r="J45" s="41">
        <f t="shared" si="5"/>
        <v>2382.651926586514</v>
      </c>
    </row>
    <row r="46" spans="2:10" ht="15">
      <c r="B46" s="20" t="s">
        <v>149</v>
      </c>
      <c r="C46" s="17" t="s">
        <v>69</v>
      </c>
      <c r="D46" s="19" t="s">
        <v>3</v>
      </c>
      <c r="E46" s="18">
        <v>48.1</v>
      </c>
      <c r="F46" s="18">
        <v>52.152648307103966</v>
      </c>
      <c r="G46" s="18">
        <v>14.932595882803275</v>
      </c>
      <c r="H46" s="18">
        <f t="shared" si="3"/>
        <v>2508.542383571701</v>
      </c>
      <c r="I46" s="18">
        <f t="shared" si="4"/>
        <v>718.2578619628375</v>
      </c>
      <c r="J46" s="41">
        <f t="shared" si="5"/>
        <v>3226.8002455345386</v>
      </c>
    </row>
    <row r="47" spans="2:10" ht="15">
      <c r="B47" s="20" t="s">
        <v>150</v>
      </c>
      <c r="C47" s="17" t="s">
        <v>70</v>
      </c>
      <c r="D47" s="19" t="s">
        <v>3</v>
      </c>
      <c r="E47" s="18">
        <v>7.5</v>
      </c>
      <c r="F47" s="18">
        <v>72.28007028616989</v>
      </c>
      <c r="G47" s="18">
        <v>19.007460343590292</v>
      </c>
      <c r="H47" s="18">
        <f t="shared" si="3"/>
        <v>542.1005271462742</v>
      </c>
      <c r="I47" s="18">
        <f t="shared" si="4"/>
        <v>142.55595257692718</v>
      </c>
      <c r="J47" s="41">
        <f t="shared" si="5"/>
        <v>684.6564797232014</v>
      </c>
    </row>
    <row r="48" spans="2:10" ht="15">
      <c r="B48" s="20" t="s">
        <v>151</v>
      </c>
      <c r="C48" s="17" t="s">
        <v>71</v>
      </c>
      <c r="D48" s="19" t="s">
        <v>1</v>
      </c>
      <c r="E48" s="18">
        <v>85.3</v>
      </c>
      <c r="F48" s="18">
        <v>244.5741591479845</v>
      </c>
      <c r="G48" s="18">
        <v>62.565482572740216</v>
      </c>
      <c r="H48" s="18">
        <f t="shared" si="3"/>
        <v>20862.175775323078</v>
      </c>
      <c r="I48" s="18">
        <f t="shared" si="4"/>
        <v>5336.83566345474</v>
      </c>
      <c r="J48" s="41">
        <f t="shared" si="5"/>
        <v>26199.011438777816</v>
      </c>
    </row>
    <row r="49" spans="2:10" ht="15">
      <c r="B49" s="20" t="s">
        <v>152</v>
      </c>
      <c r="C49" s="17" t="s">
        <v>72</v>
      </c>
      <c r="D49" s="19" t="s">
        <v>46</v>
      </c>
      <c r="E49" s="18">
        <v>196</v>
      </c>
      <c r="F49" s="18">
        <v>35.89100691606347</v>
      </c>
      <c r="G49" s="18">
        <v>7.126373214380832</v>
      </c>
      <c r="H49" s="18">
        <f t="shared" si="3"/>
        <v>7034.63735554844</v>
      </c>
      <c r="I49" s="18">
        <f t="shared" si="4"/>
        <v>1396.7691500186431</v>
      </c>
      <c r="J49" s="41">
        <f t="shared" si="5"/>
        <v>8431.406505567084</v>
      </c>
    </row>
    <row r="50" spans="2:10" ht="15.75" thickBot="1">
      <c r="B50" s="52" t="s">
        <v>153</v>
      </c>
      <c r="C50" s="24" t="s">
        <v>73</v>
      </c>
      <c r="D50" s="64" t="s">
        <v>46</v>
      </c>
      <c r="E50" s="65">
        <v>39</v>
      </c>
      <c r="F50" s="47">
        <v>737.8856461866984</v>
      </c>
      <c r="G50" s="47">
        <v>295.15425847467935</v>
      </c>
      <c r="H50" s="47">
        <f t="shared" si="3"/>
        <v>28777.540201281237</v>
      </c>
      <c r="I50" s="47">
        <f t="shared" si="4"/>
        <v>11511.016080512494</v>
      </c>
      <c r="J50" s="48">
        <f t="shared" si="5"/>
        <v>40288.55628179373</v>
      </c>
    </row>
    <row r="51" spans="2:10" ht="15.75" thickBot="1">
      <c r="B51" s="13">
        <v>3</v>
      </c>
      <c r="C51" s="70" t="s">
        <v>74</v>
      </c>
      <c r="D51" s="70"/>
      <c r="E51" s="70"/>
      <c r="F51" s="51"/>
      <c r="G51" s="51"/>
      <c r="H51" s="45">
        <f>SUM(H52:H76)</f>
        <v>460011.09205456096</v>
      </c>
      <c r="I51" s="45">
        <f>SUM(I52:I76)</f>
        <v>479625.1594960053</v>
      </c>
      <c r="J51" s="46">
        <f>SUM(J52:J76)</f>
        <v>939636.251550566</v>
      </c>
    </row>
    <row r="52" spans="2:10" ht="15">
      <c r="B52" s="49" t="s">
        <v>22</v>
      </c>
      <c r="C52" s="21" t="s">
        <v>75</v>
      </c>
      <c r="D52" s="22" t="s">
        <v>1</v>
      </c>
      <c r="E52" s="25">
        <v>2822</v>
      </c>
      <c r="F52" s="23">
        <v>22.333342917623995</v>
      </c>
      <c r="G52" s="23">
        <v>34.50300881884426</v>
      </c>
      <c r="H52" s="23">
        <f aca="true" t="shared" si="6" ref="H52:H76">E52*F52*(1+$D$89)</f>
        <v>63024.693713534914</v>
      </c>
      <c r="I52" s="23">
        <f aca="true" t="shared" si="7" ref="I52:I76">E52*G52*(1+$D$89)</f>
        <v>97367.4908867785</v>
      </c>
      <c r="J52" s="50">
        <f aca="true" t="shared" si="8" ref="J52:J76">H52+I52</f>
        <v>160392.18460031343</v>
      </c>
    </row>
    <row r="53" spans="2:10" ht="15">
      <c r="B53" s="20" t="s">
        <v>21</v>
      </c>
      <c r="C53" s="17" t="s">
        <v>76</v>
      </c>
      <c r="D53" s="26" t="s">
        <v>1</v>
      </c>
      <c r="E53" s="27">
        <v>4465.669</v>
      </c>
      <c r="F53" s="18">
        <v>16.80372463969599</v>
      </c>
      <c r="G53" s="18">
        <v>25.438253916093622</v>
      </c>
      <c r="H53" s="18">
        <f t="shared" si="6"/>
        <v>75039.87220802654</v>
      </c>
      <c r="I53" s="18">
        <f t="shared" si="7"/>
        <v>113598.82192722788</v>
      </c>
      <c r="J53" s="41">
        <f t="shared" si="8"/>
        <v>188638.69413525442</v>
      </c>
    </row>
    <row r="54" spans="2:10" ht="15">
      <c r="B54" s="20" t="s">
        <v>30</v>
      </c>
      <c r="C54" s="17" t="s">
        <v>77</v>
      </c>
      <c r="D54" s="26" t="s">
        <v>1</v>
      </c>
      <c r="E54" s="27">
        <v>5363.0070000000005</v>
      </c>
      <c r="F54" s="18">
        <v>22.396034919567835</v>
      </c>
      <c r="G54" s="18">
        <v>33.904151324391925</v>
      </c>
      <c r="H54" s="18">
        <f t="shared" si="6"/>
        <v>120110.09204588675</v>
      </c>
      <c r="I54" s="18">
        <f t="shared" si="7"/>
        <v>181828.2008817732</v>
      </c>
      <c r="J54" s="41">
        <f t="shared" si="8"/>
        <v>301938.29292765993</v>
      </c>
    </row>
    <row r="55" spans="2:10" ht="15">
      <c r="B55" s="20" t="s">
        <v>31</v>
      </c>
      <c r="C55" s="17" t="s">
        <v>78</v>
      </c>
      <c r="D55" s="26" t="s">
        <v>1</v>
      </c>
      <c r="E55" s="27">
        <v>164.931</v>
      </c>
      <c r="F55" s="18">
        <v>19.958738804656647</v>
      </c>
      <c r="G55" s="18">
        <v>30.214459975049447</v>
      </c>
      <c r="H55" s="18">
        <f t="shared" si="6"/>
        <v>3291.8147497908258</v>
      </c>
      <c r="I55" s="18">
        <f t="shared" si="7"/>
        <v>4983.301098144881</v>
      </c>
      <c r="J55" s="41">
        <f t="shared" si="8"/>
        <v>8275.115847935707</v>
      </c>
    </row>
    <row r="56" spans="2:10" ht="15">
      <c r="B56" s="20" t="s">
        <v>32</v>
      </c>
      <c r="C56" s="17" t="s">
        <v>79</v>
      </c>
      <c r="D56" s="26" t="s">
        <v>1</v>
      </c>
      <c r="E56" s="27">
        <v>1800.708</v>
      </c>
      <c r="F56" s="18">
        <v>21.732844684245407</v>
      </c>
      <c r="G56" s="18">
        <v>33.34669290175221</v>
      </c>
      <c r="H56" s="18">
        <f t="shared" si="6"/>
        <v>39134.50728567818</v>
      </c>
      <c r="I56" s="18">
        <f t="shared" si="7"/>
        <v>60047.656681728426</v>
      </c>
      <c r="J56" s="41">
        <f t="shared" si="8"/>
        <v>99182.16396740661</v>
      </c>
    </row>
    <row r="57" spans="2:10" ht="15">
      <c r="B57" s="20" t="s">
        <v>33</v>
      </c>
      <c r="C57" s="17" t="s">
        <v>80</v>
      </c>
      <c r="D57" s="26" t="s">
        <v>2</v>
      </c>
      <c r="E57" s="28">
        <v>959.811</v>
      </c>
      <c r="F57" s="18">
        <v>16.682331842274642</v>
      </c>
      <c r="G57" s="18">
        <v>4.111842355490229</v>
      </c>
      <c r="H57" s="18">
        <f t="shared" si="6"/>
        <v>16011.885607865468</v>
      </c>
      <c r="I57" s="18">
        <f t="shared" si="7"/>
        <v>3946.591523065432</v>
      </c>
      <c r="J57" s="41">
        <f t="shared" si="8"/>
        <v>19958.4771309309</v>
      </c>
    </row>
    <row r="58" spans="2:10" ht="15">
      <c r="B58" s="20" t="s">
        <v>121</v>
      </c>
      <c r="C58" s="17" t="s">
        <v>81</v>
      </c>
      <c r="D58" s="26" t="s">
        <v>2</v>
      </c>
      <c r="E58" s="28">
        <v>115.43000000000002</v>
      </c>
      <c r="F58" s="18">
        <v>100.52453424009344</v>
      </c>
      <c r="G58" s="18">
        <v>4.878703995937052</v>
      </c>
      <c r="H58" s="18">
        <f t="shared" si="6"/>
        <v>11603.546987333988</v>
      </c>
      <c r="I58" s="18">
        <f t="shared" si="7"/>
        <v>563.148802251014</v>
      </c>
      <c r="J58" s="41">
        <f t="shared" si="8"/>
        <v>12166.695789585003</v>
      </c>
    </row>
    <row r="59" spans="2:10" ht="15">
      <c r="B59" s="20" t="s">
        <v>119</v>
      </c>
      <c r="C59" s="17" t="s">
        <v>82</v>
      </c>
      <c r="D59" s="26" t="s">
        <v>0</v>
      </c>
      <c r="E59" s="28">
        <v>2</v>
      </c>
      <c r="F59" s="18">
        <v>521.1928163249477</v>
      </c>
      <c r="G59" s="18">
        <v>31.4287125422079</v>
      </c>
      <c r="H59" s="18">
        <f t="shared" si="6"/>
        <v>1042.3856326498953</v>
      </c>
      <c r="I59" s="18">
        <f t="shared" si="7"/>
        <v>62.8574250844158</v>
      </c>
      <c r="J59" s="41">
        <f t="shared" si="8"/>
        <v>1105.2430577343112</v>
      </c>
    </row>
    <row r="60" spans="2:10" ht="15">
      <c r="B60" s="20" t="s">
        <v>120</v>
      </c>
      <c r="C60" s="17" t="s">
        <v>83</v>
      </c>
      <c r="D60" s="26" t="s">
        <v>0</v>
      </c>
      <c r="E60" s="28">
        <v>29</v>
      </c>
      <c r="F60" s="18">
        <v>277.3497246453117</v>
      </c>
      <c r="G60" s="18">
        <v>30.685501450119595</v>
      </c>
      <c r="H60" s="18">
        <f t="shared" si="6"/>
        <v>8043.14201471404</v>
      </c>
      <c r="I60" s="18">
        <f t="shared" si="7"/>
        <v>889.8795420534683</v>
      </c>
      <c r="J60" s="41">
        <f t="shared" si="8"/>
        <v>8933.021556767508</v>
      </c>
    </row>
    <row r="61" spans="2:10" ht="15">
      <c r="B61" s="20" t="s">
        <v>122</v>
      </c>
      <c r="C61" s="17" t="s">
        <v>84</v>
      </c>
      <c r="D61" s="26" t="s">
        <v>0</v>
      </c>
      <c r="E61" s="28">
        <v>47</v>
      </c>
      <c r="F61" s="18">
        <v>423.1148963325522</v>
      </c>
      <c r="G61" s="18">
        <v>32.72711905334658</v>
      </c>
      <c r="H61" s="18">
        <f t="shared" si="6"/>
        <v>19886.400127629953</v>
      </c>
      <c r="I61" s="18">
        <f t="shared" si="7"/>
        <v>1538.174595507289</v>
      </c>
      <c r="J61" s="41">
        <f t="shared" si="8"/>
        <v>21424.57472313724</v>
      </c>
    </row>
    <row r="62" spans="2:10" ht="15">
      <c r="B62" s="20" t="s">
        <v>123</v>
      </c>
      <c r="C62" s="29" t="s">
        <v>85</v>
      </c>
      <c r="D62" s="19" t="s">
        <v>0</v>
      </c>
      <c r="E62" s="28">
        <v>5</v>
      </c>
      <c r="F62" s="18">
        <v>589.2315110630541</v>
      </c>
      <c r="G62" s="18">
        <v>35.81603302540133</v>
      </c>
      <c r="H62" s="18">
        <f t="shared" si="6"/>
        <v>2946.1575553152707</v>
      </c>
      <c r="I62" s="18">
        <f t="shared" si="7"/>
        <v>179.08016512700667</v>
      </c>
      <c r="J62" s="41">
        <f t="shared" si="8"/>
        <v>3125.2377204422774</v>
      </c>
    </row>
    <row r="63" spans="2:10" ht="15">
      <c r="B63" s="20" t="s">
        <v>124</v>
      </c>
      <c r="C63" s="29" t="s">
        <v>86</v>
      </c>
      <c r="D63" s="19" t="s">
        <v>0</v>
      </c>
      <c r="E63" s="28">
        <v>8</v>
      </c>
      <c r="F63" s="18">
        <v>821.0642594663259</v>
      </c>
      <c r="G63" s="18">
        <v>39.318570171626874</v>
      </c>
      <c r="H63" s="18">
        <f t="shared" si="6"/>
        <v>6568.514075730607</v>
      </c>
      <c r="I63" s="18">
        <f t="shared" si="7"/>
        <v>314.548561373015</v>
      </c>
      <c r="J63" s="41">
        <f t="shared" si="8"/>
        <v>6883.062637103622</v>
      </c>
    </row>
    <row r="64" spans="2:10" ht="15">
      <c r="B64" s="20" t="s">
        <v>125</v>
      </c>
      <c r="C64" s="29" t="s">
        <v>87</v>
      </c>
      <c r="D64" s="19" t="s">
        <v>0</v>
      </c>
      <c r="E64" s="28">
        <v>5</v>
      </c>
      <c r="F64" s="18">
        <v>625.5469664271285</v>
      </c>
      <c r="G64" s="18">
        <v>33.5659347838947</v>
      </c>
      <c r="H64" s="18">
        <f t="shared" si="6"/>
        <v>3127.7348321356426</v>
      </c>
      <c r="I64" s="18">
        <f t="shared" si="7"/>
        <v>167.8296739194735</v>
      </c>
      <c r="J64" s="41">
        <f t="shared" si="8"/>
        <v>3295.564506055116</v>
      </c>
    </row>
    <row r="65" spans="2:10" ht="15">
      <c r="B65" s="20" t="s">
        <v>126</v>
      </c>
      <c r="C65" s="29" t="s">
        <v>88</v>
      </c>
      <c r="D65" s="19" t="s">
        <v>0</v>
      </c>
      <c r="E65" s="28">
        <v>2</v>
      </c>
      <c r="F65" s="18">
        <v>1009.9797733879526</v>
      </c>
      <c r="G65" s="18">
        <v>46.34185195032441</v>
      </c>
      <c r="H65" s="18">
        <f t="shared" si="6"/>
        <v>2019.9595467759052</v>
      </c>
      <c r="I65" s="18">
        <f t="shared" si="7"/>
        <v>92.68370390064882</v>
      </c>
      <c r="J65" s="41">
        <f t="shared" si="8"/>
        <v>2112.643250676554</v>
      </c>
    </row>
    <row r="66" spans="2:10" ht="15">
      <c r="B66" s="20" t="s">
        <v>127</v>
      </c>
      <c r="C66" s="29" t="s">
        <v>89</v>
      </c>
      <c r="D66" s="19" t="s">
        <v>0</v>
      </c>
      <c r="E66" s="28">
        <v>44</v>
      </c>
      <c r="F66" s="18">
        <v>254.07375384617924</v>
      </c>
      <c r="G66" s="18">
        <v>27.93481063230243</v>
      </c>
      <c r="H66" s="18">
        <f t="shared" si="6"/>
        <v>11179.245169231886</v>
      </c>
      <c r="I66" s="18">
        <f t="shared" si="7"/>
        <v>1229.131667821307</v>
      </c>
      <c r="J66" s="41">
        <f t="shared" si="8"/>
        <v>12408.376837053194</v>
      </c>
    </row>
    <row r="67" spans="2:10" ht="15">
      <c r="B67" s="20" t="s">
        <v>128</v>
      </c>
      <c r="C67" s="29" t="s">
        <v>90</v>
      </c>
      <c r="D67" s="19" t="s">
        <v>0</v>
      </c>
      <c r="E67" s="28">
        <v>7</v>
      </c>
      <c r="F67" s="18">
        <v>252.8000800135048</v>
      </c>
      <c r="G67" s="18">
        <v>29.514730153860967</v>
      </c>
      <c r="H67" s="18">
        <f t="shared" si="6"/>
        <v>1769.6005600945336</v>
      </c>
      <c r="I67" s="18">
        <f t="shared" si="7"/>
        <v>206.60311107702677</v>
      </c>
      <c r="J67" s="41">
        <f t="shared" si="8"/>
        <v>1976.2036711715605</v>
      </c>
    </row>
    <row r="68" spans="2:10" ht="15">
      <c r="B68" s="20" t="s">
        <v>129</v>
      </c>
      <c r="C68" s="29" t="s">
        <v>91</v>
      </c>
      <c r="D68" s="19" t="s">
        <v>0</v>
      </c>
      <c r="E68" s="28">
        <v>9</v>
      </c>
      <c r="F68" s="18">
        <v>234.21637017809906</v>
      </c>
      <c r="G68" s="18">
        <v>26.8596754791398</v>
      </c>
      <c r="H68" s="18">
        <f t="shared" si="6"/>
        <v>2107.9473316028916</v>
      </c>
      <c r="I68" s="18">
        <f t="shared" si="7"/>
        <v>241.7370793122582</v>
      </c>
      <c r="J68" s="41">
        <f t="shared" si="8"/>
        <v>2349.68441091515</v>
      </c>
    </row>
    <row r="69" spans="2:10" ht="15">
      <c r="B69" s="20" t="s">
        <v>130</v>
      </c>
      <c r="C69" s="29" t="s">
        <v>92</v>
      </c>
      <c r="D69" s="19" t="s">
        <v>0</v>
      </c>
      <c r="E69" s="28">
        <v>3</v>
      </c>
      <c r="F69" s="18">
        <v>260.86379752544</v>
      </c>
      <c r="G69" s="18">
        <v>41.132051062102576</v>
      </c>
      <c r="H69" s="18">
        <f t="shared" si="6"/>
        <v>782.59139257632</v>
      </c>
      <c r="I69" s="18">
        <f t="shared" si="7"/>
        <v>123.39615318630773</v>
      </c>
      <c r="J69" s="41">
        <f t="shared" si="8"/>
        <v>905.9875457626277</v>
      </c>
    </row>
    <row r="70" spans="2:10" ht="15">
      <c r="B70" s="20" t="s">
        <v>131</v>
      </c>
      <c r="C70" s="29" t="s">
        <v>93</v>
      </c>
      <c r="D70" s="19" t="s">
        <v>0</v>
      </c>
      <c r="E70" s="28">
        <v>8</v>
      </c>
      <c r="F70" s="18">
        <v>779.0103007402464</v>
      </c>
      <c r="G70" s="18">
        <v>53.14178795747417</v>
      </c>
      <c r="H70" s="18">
        <f t="shared" si="6"/>
        <v>6232.082405921971</v>
      </c>
      <c r="I70" s="18">
        <f t="shared" si="7"/>
        <v>425.1343036597934</v>
      </c>
      <c r="J70" s="41">
        <f t="shared" si="8"/>
        <v>6657.216709581765</v>
      </c>
    </row>
    <row r="71" spans="2:10" ht="15">
      <c r="B71" s="20" t="s">
        <v>132</v>
      </c>
      <c r="C71" s="29" t="s">
        <v>94</v>
      </c>
      <c r="D71" s="19" t="s">
        <v>0</v>
      </c>
      <c r="E71" s="28">
        <v>28</v>
      </c>
      <c r="F71" s="18">
        <v>421.9173502610248</v>
      </c>
      <c r="G71" s="18">
        <v>24.665937399875297</v>
      </c>
      <c r="H71" s="18">
        <f t="shared" si="6"/>
        <v>11813.685807308695</v>
      </c>
      <c r="I71" s="18">
        <f t="shared" si="7"/>
        <v>690.6462471965083</v>
      </c>
      <c r="J71" s="41">
        <f t="shared" si="8"/>
        <v>12504.332054505203</v>
      </c>
    </row>
    <row r="72" spans="2:10" ht="15">
      <c r="B72" s="20" t="s">
        <v>133</v>
      </c>
      <c r="C72" s="29" t="s">
        <v>95</v>
      </c>
      <c r="D72" s="19" t="s">
        <v>0</v>
      </c>
      <c r="E72" s="28">
        <v>3</v>
      </c>
      <c r="F72" s="18">
        <v>743.2641131676007</v>
      </c>
      <c r="G72" s="18">
        <v>26.588309739328807</v>
      </c>
      <c r="H72" s="18">
        <f t="shared" si="6"/>
        <v>2229.792339502802</v>
      </c>
      <c r="I72" s="18">
        <f t="shared" si="7"/>
        <v>79.76492921798642</v>
      </c>
      <c r="J72" s="41">
        <f t="shared" si="8"/>
        <v>2309.557268720788</v>
      </c>
    </row>
    <row r="73" spans="2:10" ht="15">
      <c r="B73" s="20" t="s">
        <v>134</v>
      </c>
      <c r="C73" s="29" t="s">
        <v>96</v>
      </c>
      <c r="D73" s="19" t="s">
        <v>0</v>
      </c>
      <c r="E73" s="28">
        <v>8</v>
      </c>
      <c r="F73" s="18">
        <v>889.4390194063938</v>
      </c>
      <c r="G73" s="18">
        <v>36.65566867856653</v>
      </c>
      <c r="H73" s="18">
        <f t="shared" si="6"/>
        <v>7115.51215525115</v>
      </c>
      <c r="I73" s="18">
        <f t="shared" si="7"/>
        <v>293.2453494285322</v>
      </c>
      <c r="J73" s="41">
        <f t="shared" si="8"/>
        <v>7408.757504679682</v>
      </c>
    </row>
    <row r="74" spans="2:10" ht="15">
      <c r="B74" s="20" t="s">
        <v>135</v>
      </c>
      <c r="C74" s="29" t="s">
        <v>97</v>
      </c>
      <c r="D74" s="19" t="s">
        <v>0</v>
      </c>
      <c r="E74" s="28">
        <v>25</v>
      </c>
      <c r="F74" s="18">
        <v>456.93856985186915</v>
      </c>
      <c r="G74" s="18">
        <v>69.70249370621733</v>
      </c>
      <c r="H74" s="18">
        <f t="shared" si="6"/>
        <v>11423.46424629673</v>
      </c>
      <c r="I74" s="18">
        <f t="shared" si="7"/>
        <v>1742.5623426554332</v>
      </c>
      <c r="J74" s="41">
        <f t="shared" si="8"/>
        <v>13166.026588952163</v>
      </c>
    </row>
    <row r="75" spans="2:10" ht="15">
      <c r="B75" s="20" t="s">
        <v>136</v>
      </c>
      <c r="C75" s="29" t="s">
        <v>98</v>
      </c>
      <c r="D75" s="26" t="s">
        <v>0</v>
      </c>
      <c r="E75" s="28">
        <v>120</v>
      </c>
      <c r="F75" s="18">
        <v>161.95249321219745</v>
      </c>
      <c r="G75" s="18">
        <v>46.978585817278656</v>
      </c>
      <c r="H75" s="18">
        <f t="shared" si="6"/>
        <v>19434.299185463693</v>
      </c>
      <c r="I75" s="18">
        <f t="shared" si="7"/>
        <v>5637.430298073439</v>
      </c>
      <c r="J75" s="41">
        <f t="shared" si="8"/>
        <v>25071.729483537132</v>
      </c>
    </row>
    <row r="76" spans="2:10" ht="15.75" thickBot="1">
      <c r="B76" s="52" t="s">
        <v>137</v>
      </c>
      <c r="C76" s="24" t="s">
        <v>99</v>
      </c>
      <c r="D76" s="53" t="s">
        <v>0</v>
      </c>
      <c r="E76" s="54">
        <v>4</v>
      </c>
      <c r="F76" s="47">
        <v>3518.041269560577</v>
      </c>
      <c r="G76" s="47">
        <v>843.8106366104705</v>
      </c>
      <c r="H76" s="47">
        <f t="shared" si="6"/>
        <v>14072.165078242308</v>
      </c>
      <c r="I76" s="47">
        <f t="shared" si="7"/>
        <v>3375.242546441882</v>
      </c>
      <c r="J76" s="48">
        <f t="shared" si="8"/>
        <v>17447.40762468419</v>
      </c>
    </row>
    <row r="77" spans="2:10" ht="15.75" thickBot="1">
      <c r="B77" s="13">
        <v>4</v>
      </c>
      <c r="C77" s="70" t="s">
        <v>100</v>
      </c>
      <c r="D77" s="70"/>
      <c r="E77" s="70"/>
      <c r="F77" s="51"/>
      <c r="G77" s="51"/>
      <c r="H77" s="45">
        <f>SUM(H78:H88)</f>
        <v>48296.24312075313</v>
      </c>
      <c r="I77" s="45">
        <f aca="true" t="shared" si="9" ref="I77:J77">SUM(I78:I88)</f>
        <v>69406.59396337254</v>
      </c>
      <c r="J77" s="46">
        <f t="shared" si="9"/>
        <v>117702.83708412565</v>
      </c>
    </row>
    <row r="78" spans="2:10" ht="15">
      <c r="B78" s="49" t="s">
        <v>34</v>
      </c>
      <c r="C78" s="31" t="s">
        <v>101</v>
      </c>
      <c r="D78" s="55" t="s">
        <v>3</v>
      </c>
      <c r="E78" s="56">
        <v>1700</v>
      </c>
      <c r="F78" s="23">
        <v>3.533449880850551</v>
      </c>
      <c r="G78" s="23">
        <v>7.697872954710129</v>
      </c>
      <c r="H78" s="23">
        <f aca="true" t="shared" si="10" ref="H78:H88">E78*F78*(1+$D$89)</f>
        <v>6006.864797445936</v>
      </c>
      <c r="I78" s="23">
        <f aca="true" t="shared" si="11" ref="I78:I88">E78*G78*(1+$D$89)</f>
        <v>13086.38402300722</v>
      </c>
      <c r="J78" s="50">
        <f aca="true" t="shared" si="12" ref="J78:J88">H78+I78</f>
        <v>19093.248820453155</v>
      </c>
    </row>
    <row r="79" spans="2:10" ht="15">
      <c r="B79" s="20" t="s">
        <v>35</v>
      </c>
      <c r="C79" s="29" t="s">
        <v>102</v>
      </c>
      <c r="D79" s="30" t="s">
        <v>3</v>
      </c>
      <c r="E79" s="28">
        <v>800</v>
      </c>
      <c r="F79" s="18">
        <v>4.327894790444071</v>
      </c>
      <c r="G79" s="18">
        <v>8.501221909800854</v>
      </c>
      <c r="H79" s="18">
        <f t="shared" si="10"/>
        <v>3462.3158323552566</v>
      </c>
      <c r="I79" s="18">
        <f t="shared" si="11"/>
        <v>6800.977527840683</v>
      </c>
      <c r="J79" s="41">
        <f t="shared" si="12"/>
        <v>10263.29336019594</v>
      </c>
    </row>
    <row r="80" spans="2:10" ht="15">
      <c r="B80" s="20" t="s">
        <v>36</v>
      </c>
      <c r="C80" s="29" t="s">
        <v>103</v>
      </c>
      <c r="D80" s="30" t="s">
        <v>3</v>
      </c>
      <c r="E80" s="28">
        <v>500</v>
      </c>
      <c r="F80" s="18">
        <v>22.732074593858457</v>
      </c>
      <c r="G80" s="18">
        <v>48.21955216879066</v>
      </c>
      <c r="H80" s="18">
        <f t="shared" si="10"/>
        <v>11366.037296929228</v>
      </c>
      <c r="I80" s="18">
        <f t="shared" si="11"/>
        <v>24109.776084395333</v>
      </c>
      <c r="J80" s="41">
        <f t="shared" si="12"/>
        <v>35475.81338132456</v>
      </c>
    </row>
    <row r="81" spans="2:10" ht="15">
      <c r="B81" s="20" t="s">
        <v>16</v>
      </c>
      <c r="C81" s="29" t="s">
        <v>104</v>
      </c>
      <c r="D81" s="30" t="s">
        <v>3</v>
      </c>
      <c r="E81" s="28">
        <v>300</v>
      </c>
      <c r="F81" s="18">
        <v>15.876807802810923</v>
      </c>
      <c r="G81" s="18">
        <v>36.89680686568736</v>
      </c>
      <c r="H81" s="18">
        <f t="shared" si="10"/>
        <v>4763.042340843277</v>
      </c>
      <c r="I81" s="18">
        <f>E81*G81*(1+$D$89)</f>
        <v>11069.042059706208</v>
      </c>
      <c r="J81" s="41">
        <f t="shared" si="12"/>
        <v>15832.084400549484</v>
      </c>
    </row>
    <row r="82" spans="2:10" ht="15">
      <c r="B82" s="20" t="s">
        <v>37</v>
      </c>
      <c r="C82" s="29" t="s">
        <v>105</v>
      </c>
      <c r="D82" s="30" t="s">
        <v>3</v>
      </c>
      <c r="E82" s="28">
        <v>50</v>
      </c>
      <c r="F82" s="18">
        <v>4.7563587711280135</v>
      </c>
      <c r="G82" s="18">
        <v>20.98393575497653</v>
      </c>
      <c r="H82" s="18">
        <f t="shared" si="10"/>
        <v>237.8179385564007</v>
      </c>
      <c r="I82" s="18">
        <f t="shared" si="11"/>
        <v>1049.1967877488266</v>
      </c>
      <c r="J82" s="41">
        <f t="shared" si="12"/>
        <v>1287.0147263052272</v>
      </c>
    </row>
    <row r="83" spans="2:10" ht="15">
      <c r="B83" s="20" t="s">
        <v>38</v>
      </c>
      <c r="C83" s="29" t="s">
        <v>106</v>
      </c>
      <c r="D83" s="30" t="s">
        <v>3</v>
      </c>
      <c r="E83" s="28">
        <v>50</v>
      </c>
      <c r="F83" s="18">
        <v>2.6956760205362045</v>
      </c>
      <c r="G83" s="18">
        <v>14.23316938843116</v>
      </c>
      <c r="H83" s="18">
        <f t="shared" si="10"/>
        <v>134.78380102681024</v>
      </c>
      <c r="I83" s="18">
        <f t="shared" si="11"/>
        <v>711.6584694215579</v>
      </c>
      <c r="J83" s="41">
        <f t="shared" si="12"/>
        <v>846.4422704483682</v>
      </c>
    </row>
    <row r="84" spans="2:10" ht="15">
      <c r="B84" s="20" t="s">
        <v>39</v>
      </c>
      <c r="C84" s="29" t="s">
        <v>107</v>
      </c>
      <c r="D84" s="30" t="s">
        <v>0</v>
      </c>
      <c r="E84" s="28">
        <v>60</v>
      </c>
      <c r="F84" s="18">
        <v>7.360140029629378</v>
      </c>
      <c r="G84" s="18">
        <v>30.647140451243644</v>
      </c>
      <c r="H84" s="18">
        <f t="shared" si="10"/>
        <v>441.6084017777627</v>
      </c>
      <c r="I84" s="18">
        <f t="shared" si="11"/>
        <v>1838.8284270746185</v>
      </c>
      <c r="J84" s="41">
        <f t="shared" si="12"/>
        <v>2280.436828852381</v>
      </c>
    </row>
    <row r="85" spans="2:10" ht="15">
      <c r="B85" s="20" t="s">
        <v>40</v>
      </c>
      <c r="C85" s="29" t="s">
        <v>108</v>
      </c>
      <c r="D85" s="30" t="s">
        <v>0</v>
      </c>
      <c r="E85" s="28">
        <v>80</v>
      </c>
      <c r="F85" s="18">
        <v>5.565482263671483</v>
      </c>
      <c r="G85" s="18">
        <v>24.083359613705692</v>
      </c>
      <c r="H85" s="18">
        <f t="shared" si="10"/>
        <v>445.23858109371866</v>
      </c>
      <c r="I85" s="18">
        <f t="shared" si="11"/>
        <v>1926.6687690964554</v>
      </c>
      <c r="J85" s="41">
        <f t="shared" si="12"/>
        <v>2371.907350190174</v>
      </c>
    </row>
    <row r="86" spans="2:10" ht="15">
      <c r="B86" s="20" t="s">
        <v>41</v>
      </c>
      <c r="C86" s="29" t="s">
        <v>109</v>
      </c>
      <c r="D86" s="26" t="s">
        <v>0</v>
      </c>
      <c r="E86" s="28">
        <v>250</v>
      </c>
      <c r="F86" s="18">
        <v>21.135442366493756</v>
      </c>
      <c r="G86" s="18">
        <v>6.626246795981826</v>
      </c>
      <c r="H86" s="18">
        <f t="shared" si="10"/>
        <v>5283.860591623439</v>
      </c>
      <c r="I86" s="18">
        <f t="shared" si="11"/>
        <v>1656.5616989954565</v>
      </c>
      <c r="J86" s="41">
        <f t="shared" si="12"/>
        <v>6940.422290618895</v>
      </c>
    </row>
    <row r="87" spans="2:10" ht="15">
      <c r="B87" s="20" t="s">
        <v>42</v>
      </c>
      <c r="C87" s="29" t="s">
        <v>110</v>
      </c>
      <c r="D87" s="26" t="s">
        <v>0</v>
      </c>
      <c r="E87" s="28">
        <v>300</v>
      </c>
      <c r="F87" s="18">
        <v>19.06173639155298</v>
      </c>
      <c r="G87" s="18">
        <v>6.0009170121555675</v>
      </c>
      <c r="H87" s="18">
        <f t="shared" si="10"/>
        <v>5718.520917465894</v>
      </c>
      <c r="I87" s="18">
        <f t="shared" si="11"/>
        <v>1800.2751036466702</v>
      </c>
      <c r="J87" s="41">
        <f t="shared" si="12"/>
        <v>7518.796021112565</v>
      </c>
    </row>
    <row r="88" spans="2:10" ht="15.75" thickBot="1">
      <c r="B88" s="52" t="s">
        <v>43</v>
      </c>
      <c r="C88" s="32" t="s">
        <v>111</v>
      </c>
      <c r="D88" s="53" t="s">
        <v>3</v>
      </c>
      <c r="E88" s="54">
        <v>1050</v>
      </c>
      <c r="F88" s="47">
        <v>9.939192972986103</v>
      </c>
      <c r="G88" s="47">
        <v>5.102119059466199</v>
      </c>
      <c r="H88" s="47">
        <f t="shared" si="10"/>
        <v>10436.152621635407</v>
      </c>
      <c r="I88" s="47">
        <f t="shared" si="11"/>
        <v>5357.22501243951</v>
      </c>
      <c r="J88" s="48">
        <f t="shared" si="12"/>
        <v>15793.377634074917</v>
      </c>
    </row>
    <row r="89" spans="2:10" ht="17.25" thickBot="1">
      <c r="B89" s="57">
        <v>5</v>
      </c>
      <c r="C89" s="58" t="s">
        <v>10</v>
      </c>
      <c r="D89" s="59">
        <v>0</v>
      </c>
      <c r="E89" s="60"/>
      <c r="F89" s="61"/>
      <c r="G89" s="61"/>
      <c r="H89" s="62">
        <f>H10+H25+H51+H77</f>
        <v>2179053.4765352043</v>
      </c>
      <c r="I89" s="62">
        <f>I10+I25+I51+I77</f>
        <v>767120.0512447892</v>
      </c>
      <c r="J89" s="63">
        <f>J10+J25+J51+J77</f>
        <v>2946173.527779993</v>
      </c>
    </row>
    <row r="91" ht="15">
      <c r="J91" s="35"/>
    </row>
    <row r="92" spans="8:10" ht="15">
      <c r="H92" s="35"/>
      <c r="I92" s="35"/>
      <c r="J92" s="35"/>
    </row>
  </sheetData>
  <mergeCells count="17">
    <mergeCell ref="F7:G7"/>
    <mergeCell ref="H7:J7"/>
    <mergeCell ref="B9:E9"/>
    <mergeCell ref="C10:D10"/>
    <mergeCell ref="C11:E11"/>
    <mergeCell ref="C14:E14"/>
    <mergeCell ref="B6:C6"/>
    <mergeCell ref="A7:A8"/>
    <mergeCell ref="B7:B8"/>
    <mergeCell ref="C7:C8"/>
    <mergeCell ref="D7:D8"/>
    <mergeCell ref="E7:E8"/>
    <mergeCell ref="C17:E17"/>
    <mergeCell ref="C20:E20"/>
    <mergeCell ref="C25:E25"/>
    <mergeCell ref="C51:E51"/>
    <mergeCell ref="C77:E7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C57">
      <selection activeCell="D89" sqref="D89"/>
    </sheetView>
  </sheetViews>
  <sheetFormatPr defaultColWidth="9.140625" defaultRowHeight="15"/>
  <cols>
    <col min="1" max="1" width="6.00390625" style="1" customWidth="1"/>
    <col min="2" max="2" width="6.28125" style="5" customWidth="1"/>
    <col min="3" max="3" width="118.140625" style="7" customWidth="1"/>
    <col min="4" max="4" width="6.140625" style="10" customWidth="1"/>
    <col min="5" max="5" width="8.28125" style="4" customWidth="1"/>
    <col min="6" max="6" width="15.8515625" style="4" bestFit="1" customWidth="1"/>
    <col min="7" max="7" width="13.28125" style="4" customWidth="1"/>
    <col min="8" max="8" width="13.57421875" style="4" customWidth="1"/>
    <col min="9" max="9" width="13.140625" style="4" customWidth="1"/>
    <col min="10" max="10" width="12.421875" style="4" bestFit="1" customWidth="1"/>
    <col min="11" max="11" width="20.28125" style="5" customWidth="1"/>
    <col min="12" max="12" width="16.8515625" style="5" bestFit="1" customWidth="1"/>
    <col min="13" max="13" width="9.140625" style="5" customWidth="1"/>
    <col min="14" max="14" width="16.8515625" style="5" bestFit="1" customWidth="1"/>
    <col min="15" max="245" width="9.140625" style="5" customWidth="1"/>
    <col min="246" max="246" width="6.00390625" style="5" customWidth="1"/>
    <col min="247" max="247" width="6.28125" style="5" customWidth="1"/>
    <col min="248" max="248" width="118.140625" style="5" customWidth="1"/>
    <col min="249" max="249" width="6.140625" style="5" customWidth="1"/>
    <col min="250" max="250" width="8.28125" style="5" customWidth="1"/>
    <col min="251" max="251" width="11.8515625" style="5" bestFit="1" customWidth="1"/>
    <col min="252" max="252" width="11.28125" style="5" bestFit="1" customWidth="1"/>
    <col min="253" max="253" width="9.140625" style="5" customWidth="1"/>
    <col min="254" max="254" width="17.28125" style="5" customWidth="1"/>
    <col min="255" max="255" width="21.421875" style="5" customWidth="1"/>
    <col min="256" max="256" width="21.140625" style="5" customWidth="1"/>
    <col min="257" max="257" width="15.7109375" style="5" customWidth="1"/>
    <col min="258" max="258" width="61.28125" style="5" customWidth="1"/>
    <col min="259" max="259" width="9.140625" style="5" customWidth="1"/>
    <col min="260" max="260" width="28.7109375" style="5" customWidth="1"/>
    <col min="261" max="261" width="20.28125" style="5" customWidth="1"/>
    <col min="262" max="262" width="16.140625" style="5" customWidth="1"/>
    <col min="263" max="263" width="21.8515625" style="5" customWidth="1"/>
    <col min="264" max="264" width="20.7109375" style="5" customWidth="1"/>
    <col min="265" max="501" width="9.140625" style="5" customWidth="1"/>
    <col min="502" max="502" width="6.00390625" style="5" customWidth="1"/>
    <col min="503" max="503" width="6.28125" style="5" customWidth="1"/>
    <col min="504" max="504" width="118.140625" style="5" customWidth="1"/>
    <col min="505" max="505" width="6.140625" style="5" customWidth="1"/>
    <col min="506" max="506" width="8.28125" style="5" customWidth="1"/>
    <col min="507" max="507" width="11.8515625" style="5" bestFit="1" customWidth="1"/>
    <col min="508" max="508" width="11.28125" style="5" bestFit="1" customWidth="1"/>
    <col min="509" max="509" width="9.140625" style="5" customWidth="1"/>
    <col min="510" max="510" width="17.28125" style="5" customWidth="1"/>
    <col min="511" max="511" width="21.421875" style="5" customWidth="1"/>
    <col min="512" max="512" width="21.140625" style="5" customWidth="1"/>
    <col min="513" max="513" width="15.7109375" style="5" customWidth="1"/>
    <col min="514" max="514" width="61.28125" style="5" customWidth="1"/>
    <col min="515" max="515" width="9.140625" style="5" customWidth="1"/>
    <col min="516" max="516" width="28.7109375" style="5" customWidth="1"/>
    <col min="517" max="517" width="20.28125" style="5" customWidth="1"/>
    <col min="518" max="518" width="16.140625" style="5" customWidth="1"/>
    <col min="519" max="519" width="21.8515625" style="5" customWidth="1"/>
    <col min="520" max="520" width="20.7109375" style="5" customWidth="1"/>
    <col min="521" max="757" width="9.140625" style="5" customWidth="1"/>
    <col min="758" max="758" width="6.00390625" style="5" customWidth="1"/>
    <col min="759" max="759" width="6.28125" style="5" customWidth="1"/>
    <col min="760" max="760" width="118.140625" style="5" customWidth="1"/>
    <col min="761" max="761" width="6.140625" style="5" customWidth="1"/>
    <col min="762" max="762" width="8.28125" style="5" customWidth="1"/>
    <col min="763" max="763" width="11.8515625" style="5" bestFit="1" customWidth="1"/>
    <col min="764" max="764" width="11.28125" style="5" bestFit="1" customWidth="1"/>
    <col min="765" max="765" width="9.140625" style="5" customWidth="1"/>
    <col min="766" max="766" width="17.28125" style="5" customWidth="1"/>
    <col min="767" max="767" width="21.421875" style="5" customWidth="1"/>
    <col min="768" max="768" width="21.140625" style="5" customWidth="1"/>
    <col min="769" max="769" width="15.7109375" style="5" customWidth="1"/>
    <col min="770" max="770" width="61.28125" style="5" customWidth="1"/>
    <col min="771" max="771" width="9.140625" style="5" customWidth="1"/>
    <col min="772" max="772" width="28.7109375" style="5" customWidth="1"/>
    <col min="773" max="773" width="20.28125" style="5" customWidth="1"/>
    <col min="774" max="774" width="16.140625" style="5" customWidth="1"/>
    <col min="775" max="775" width="21.8515625" style="5" customWidth="1"/>
    <col min="776" max="776" width="20.7109375" style="5" customWidth="1"/>
    <col min="777" max="1013" width="9.140625" style="5" customWidth="1"/>
    <col min="1014" max="1014" width="6.00390625" style="5" customWidth="1"/>
    <col min="1015" max="1015" width="6.28125" style="5" customWidth="1"/>
    <col min="1016" max="1016" width="118.140625" style="5" customWidth="1"/>
    <col min="1017" max="1017" width="6.140625" style="5" customWidth="1"/>
    <col min="1018" max="1018" width="8.28125" style="5" customWidth="1"/>
    <col min="1019" max="1019" width="11.8515625" style="5" bestFit="1" customWidth="1"/>
    <col min="1020" max="1020" width="11.28125" style="5" bestFit="1" customWidth="1"/>
    <col min="1021" max="1021" width="9.140625" style="5" customWidth="1"/>
    <col min="1022" max="1022" width="17.28125" style="5" customWidth="1"/>
    <col min="1023" max="1023" width="21.421875" style="5" customWidth="1"/>
    <col min="1024" max="1024" width="21.140625" style="5" customWidth="1"/>
    <col min="1025" max="1025" width="15.7109375" style="5" customWidth="1"/>
    <col min="1026" max="1026" width="61.28125" style="5" customWidth="1"/>
    <col min="1027" max="1027" width="9.140625" style="5" customWidth="1"/>
    <col min="1028" max="1028" width="28.7109375" style="5" customWidth="1"/>
    <col min="1029" max="1029" width="20.28125" style="5" customWidth="1"/>
    <col min="1030" max="1030" width="16.140625" style="5" customWidth="1"/>
    <col min="1031" max="1031" width="21.8515625" style="5" customWidth="1"/>
    <col min="1032" max="1032" width="20.7109375" style="5" customWidth="1"/>
    <col min="1033" max="1269" width="9.140625" style="5" customWidth="1"/>
    <col min="1270" max="1270" width="6.00390625" style="5" customWidth="1"/>
    <col min="1271" max="1271" width="6.28125" style="5" customWidth="1"/>
    <col min="1272" max="1272" width="118.140625" style="5" customWidth="1"/>
    <col min="1273" max="1273" width="6.140625" style="5" customWidth="1"/>
    <col min="1274" max="1274" width="8.28125" style="5" customWidth="1"/>
    <col min="1275" max="1275" width="11.8515625" style="5" bestFit="1" customWidth="1"/>
    <col min="1276" max="1276" width="11.28125" style="5" bestFit="1" customWidth="1"/>
    <col min="1277" max="1277" width="9.140625" style="5" customWidth="1"/>
    <col min="1278" max="1278" width="17.28125" style="5" customWidth="1"/>
    <col min="1279" max="1279" width="21.421875" style="5" customWidth="1"/>
    <col min="1280" max="1280" width="21.140625" style="5" customWidth="1"/>
    <col min="1281" max="1281" width="15.7109375" style="5" customWidth="1"/>
    <col min="1282" max="1282" width="61.28125" style="5" customWidth="1"/>
    <col min="1283" max="1283" width="9.140625" style="5" customWidth="1"/>
    <col min="1284" max="1284" width="28.7109375" style="5" customWidth="1"/>
    <col min="1285" max="1285" width="20.28125" style="5" customWidth="1"/>
    <col min="1286" max="1286" width="16.140625" style="5" customWidth="1"/>
    <col min="1287" max="1287" width="21.8515625" style="5" customWidth="1"/>
    <col min="1288" max="1288" width="20.7109375" style="5" customWidth="1"/>
    <col min="1289" max="1525" width="9.140625" style="5" customWidth="1"/>
    <col min="1526" max="1526" width="6.00390625" style="5" customWidth="1"/>
    <col min="1527" max="1527" width="6.28125" style="5" customWidth="1"/>
    <col min="1528" max="1528" width="118.140625" style="5" customWidth="1"/>
    <col min="1529" max="1529" width="6.140625" style="5" customWidth="1"/>
    <col min="1530" max="1530" width="8.28125" style="5" customWidth="1"/>
    <col min="1531" max="1531" width="11.8515625" style="5" bestFit="1" customWidth="1"/>
    <col min="1532" max="1532" width="11.28125" style="5" bestFit="1" customWidth="1"/>
    <col min="1533" max="1533" width="9.140625" style="5" customWidth="1"/>
    <col min="1534" max="1534" width="17.28125" style="5" customWidth="1"/>
    <col min="1535" max="1535" width="21.421875" style="5" customWidth="1"/>
    <col min="1536" max="1536" width="21.140625" style="5" customWidth="1"/>
    <col min="1537" max="1537" width="15.7109375" style="5" customWidth="1"/>
    <col min="1538" max="1538" width="61.28125" style="5" customWidth="1"/>
    <col min="1539" max="1539" width="9.140625" style="5" customWidth="1"/>
    <col min="1540" max="1540" width="28.7109375" style="5" customWidth="1"/>
    <col min="1541" max="1541" width="20.28125" style="5" customWidth="1"/>
    <col min="1542" max="1542" width="16.140625" style="5" customWidth="1"/>
    <col min="1543" max="1543" width="21.8515625" style="5" customWidth="1"/>
    <col min="1544" max="1544" width="20.7109375" style="5" customWidth="1"/>
    <col min="1545" max="1781" width="9.140625" style="5" customWidth="1"/>
    <col min="1782" max="1782" width="6.00390625" style="5" customWidth="1"/>
    <col min="1783" max="1783" width="6.28125" style="5" customWidth="1"/>
    <col min="1784" max="1784" width="118.140625" style="5" customWidth="1"/>
    <col min="1785" max="1785" width="6.140625" style="5" customWidth="1"/>
    <col min="1786" max="1786" width="8.28125" style="5" customWidth="1"/>
    <col min="1787" max="1787" width="11.8515625" style="5" bestFit="1" customWidth="1"/>
    <col min="1788" max="1788" width="11.28125" style="5" bestFit="1" customWidth="1"/>
    <col min="1789" max="1789" width="9.140625" style="5" customWidth="1"/>
    <col min="1790" max="1790" width="17.28125" style="5" customWidth="1"/>
    <col min="1791" max="1791" width="21.421875" style="5" customWidth="1"/>
    <col min="1792" max="1792" width="21.140625" style="5" customWidth="1"/>
    <col min="1793" max="1793" width="15.7109375" style="5" customWidth="1"/>
    <col min="1794" max="1794" width="61.28125" style="5" customWidth="1"/>
    <col min="1795" max="1795" width="9.140625" style="5" customWidth="1"/>
    <col min="1796" max="1796" width="28.7109375" style="5" customWidth="1"/>
    <col min="1797" max="1797" width="20.28125" style="5" customWidth="1"/>
    <col min="1798" max="1798" width="16.140625" style="5" customWidth="1"/>
    <col min="1799" max="1799" width="21.8515625" style="5" customWidth="1"/>
    <col min="1800" max="1800" width="20.7109375" style="5" customWidth="1"/>
    <col min="1801" max="2037" width="9.140625" style="5" customWidth="1"/>
    <col min="2038" max="2038" width="6.00390625" style="5" customWidth="1"/>
    <col min="2039" max="2039" width="6.28125" style="5" customWidth="1"/>
    <col min="2040" max="2040" width="118.140625" style="5" customWidth="1"/>
    <col min="2041" max="2041" width="6.140625" style="5" customWidth="1"/>
    <col min="2042" max="2042" width="8.28125" style="5" customWidth="1"/>
    <col min="2043" max="2043" width="11.8515625" style="5" bestFit="1" customWidth="1"/>
    <col min="2044" max="2044" width="11.28125" style="5" bestFit="1" customWidth="1"/>
    <col min="2045" max="2045" width="9.140625" style="5" customWidth="1"/>
    <col min="2046" max="2046" width="17.28125" style="5" customWidth="1"/>
    <col min="2047" max="2047" width="21.421875" style="5" customWidth="1"/>
    <col min="2048" max="2048" width="21.140625" style="5" customWidth="1"/>
    <col min="2049" max="2049" width="15.7109375" style="5" customWidth="1"/>
    <col min="2050" max="2050" width="61.28125" style="5" customWidth="1"/>
    <col min="2051" max="2051" width="9.140625" style="5" customWidth="1"/>
    <col min="2052" max="2052" width="28.7109375" style="5" customWidth="1"/>
    <col min="2053" max="2053" width="20.28125" style="5" customWidth="1"/>
    <col min="2054" max="2054" width="16.140625" style="5" customWidth="1"/>
    <col min="2055" max="2055" width="21.8515625" style="5" customWidth="1"/>
    <col min="2056" max="2056" width="20.7109375" style="5" customWidth="1"/>
    <col min="2057" max="2293" width="9.140625" style="5" customWidth="1"/>
    <col min="2294" max="2294" width="6.00390625" style="5" customWidth="1"/>
    <col min="2295" max="2295" width="6.28125" style="5" customWidth="1"/>
    <col min="2296" max="2296" width="118.140625" style="5" customWidth="1"/>
    <col min="2297" max="2297" width="6.140625" style="5" customWidth="1"/>
    <col min="2298" max="2298" width="8.28125" style="5" customWidth="1"/>
    <col min="2299" max="2299" width="11.8515625" style="5" bestFit="1" customWidth="1"/>
    <col min="2300" max="2300" width="11.28125" style="5" bestFit="1" customWidth="1"/>
    <col min="2301" max="2301" width="9.140625" style="5" customWidth="1"/>
    <col min="2302" max="2302" width="17.28125" style="5" customWidth="1"/>
    <col min="2303" max="2303" width="21.421875" style="5" customWidth="1"/>
    <col min="2304" max="2304" width="21.140625" style="5" customWidth="1"/>
    <col min="2305" max="2305" width="15.7109375" style="5" customWidth="1"/>
    <col min="2306" max="2306" width="61.28125" style="5" customWidth="1"/>
    <col min="2307" max="2307" width="9.140625" style="5" customWidth="1"/>
    <col min="2308" max="2308" width="28.7109375" style="5" customWidth="1"/>
    <col min="2309" max="2309" width="20.28125" style="5" customWidth="1"/>
    <col min="2310" max="2310" width="16.140625" style="5" customWidth="1"/>
    <col min="2311" max="2311" width="21.8515625" style="5" customWidth="1"/>
    <col min="2312" max="2312" width="20.7109375" style="5" customWidth="1"/>
    <col min="2313" max="2549" width="9.140625" style="5" customWidth="1"/>
    <col min="2550" max="2550" width="6.00390625" style="5" customWidth="1"/>
    <col min="2551" max="2551" width="6.28125" style="5" customWidth="1"/>
    <col min="2552" max="2552" width="118.140625" style="5" customWidth="1"/>
    <col min="2553" max="2553" width="6.140625" style="5" customWidth="1"/>
    <col min="2554" max="2554" width="8.28125" style="5" customWidth="1"/>
    <col min="2555" max="2555" width="11.8515625" style="5" bestFit="1" customWidth="1"/>
    <col min="2556" max="2556" width="11.28125" style="5" bestFit="1" customWidth="1"/>
    <col min="2557" max="2557" width="9.140625" style="5" customWidth="1"/>
    <col min="2558" max="2558" width="17.28125" style="5" customWidth="1"/>
    <col min="2559" max="2559" width="21.421875" style="5" customWidth="1"/>
    <col min="2560" max="2560" width="21.140625" style="5" customWidth="1"/>
    <col min="2561" max="2561" width="15.7109375" style="5" customWidth="1"/>
    <col min="2562" max="2562" width="61.28125" style="5" customWidth="1"/>
    <col min="2563" max="2563" width="9.140625" style="5" customWidth="1"/>
    <col min="2564" max="2564" width="28.7109375" style="5" customWidth="1"/>
    <col min="2565" max="2565" width="20.28125" style="5" customWidth="1"/>
    <col min="2566" max="2566" width="16.140625" style="5" customWidth="1"/>
    <col min="2567" max="2567" width="21.8515625" style="5" customWidth="1"/>
    <col min="2568" max="2568" width="20.7109375" style="5" customWidth="1"/>
    <col min="2569" max="2805" width="9.140625" style="5" customWidth="1"/>
    <col min="2806" max="2806" width="6.00390625" style="5" customWidth="1"/>
    <col min="2807" max="2807" width="6.28125" style="5" customWidth="1"/>
    <col min="2808" max="2808" width="118.140625" style="5" customWidth="1"/>
    <col min="2809" max="2809" width="6.140625" style="5" customWidth="1"/>
    <col min="2810" max="2810" width="8.28125" style="5" customWidth="1"/>
    <col min="2811" max="2811" width="11.8515625" style="5" bestFit="1" customWidth="1"/>
    <col min="2812" max="2812" width="11.28125" style="5" bestFit="1" customWidth="1"/>
    <col min="2813" max="2813" width="9.140625" style="5" customWidth="1"/>
    <col min="2814" max="2814" width="17.28125" style="5" customWidth="1"/>
    <col min="2815" max="2815" width="21.421875" style="5" customWidth="1"/>
    <col min="2816" max="2816" width="21.140625" style="5" customWidth="1"/>
    <col min="2817" max="2817" width="15.7109375" style="5" customWidth="1"/>
    <col min="2818" max="2818" width="61.28125" style="5" customWidth="1"/>
    <col min="2819" max="2819" width="9.140625" style="5" customWidth="1"/>
    <col min="2820" max="2820" width="28.7109375" style="5" customWidth="1"/>
    <col min="2821" max="2821" width="20.28125" style="5" customWidth="1"/>
    <col min="2822" max="2822" width="16.140625" style="5" customWidth="1"/>
    <col min="2823" max="2823" width="21.8515625" style="5" customWidth="1"/>
    <col min="2824" max="2824" width="20.7109375" style="5" customWidth="1"/>
    <col min="2825" max="3061" width="9.140625" style="5" customWidth="1"/>
    <col min="3062" max="3062" width="6.00390625" style="5" customWidth="1"/>
    <col min="3063" max="3063" width="6.28125" style="5" customWidth="1"/>
    <col min="3064" max="3064" width="118.140625" style="5" customWidth="1"/>
    <col min="3065" max="3065" width="6.140625" style="5" customWidth="1"/>
    <col min="3066" max="3066" width="8.28125" style="5" customWidth="1"/>
    <col min="3067" max="3067" width="11.8515625" style="5" bestFit="1" customWidth="1"/>
    <col min="3068" max="3068" width="11.28125" style="5" bestFit="1" customWidth="1"/>
    <col min="3069" max="3069" width="9.140625" style="5" customWidth="1"/>
    <col min="3070" max="3070" width="17.28125" style="5" customWidth="1"/>
    <col min="3071" max="3071" width="21.421875" style="5" customWidth="1"/>
    <col min="3072" max="3072" width="21.140625" style="5" customWidth="1"/>
    <col min="3073" max="3073" width="15.7109375" style="5" customWidth="1"/>
    <col min="3074" max="3074" width="61.28125" style="5" customWidth="1"/>
    <col min="3075" max="3075" width="9.140625" style="5" customWidth="1"/>
    <col min="3076" max="3076" width="28.7109375" style="5" customWidth="1"/>
    <col min="3077" max="3077" width="20.28125" style="5" customWidth="1"/>
    <col min="3078" max="3078" width="16.140625" style="5" customWidth="1"/>
    <col min="3079" max="3079" width="21.8515625" style="5" customWidth="1"/>
    <col min="3080" max="3080" width="20.7109375" style="5" customWidth="1"/>
    <col min="3081" max="3317" width="9.140625" style="5" customWidth="1"/>
    <col min="3318" max="3318" width="6.00390625" style="5" customWidth="1"/>
    <col min="3319" max="3319" width="6.28125" style="5" customWidth="1"/>
    <col min="3320" max="3320" width="118.140625" style="5" customWidth="1"/>
    <col min="3321" max="3321" width="6.140625" style="5" customWidth="1"/>
    <col min="3322" max="3322" width="8.28125" style="5" customWidth="1"/>
    <col min="3323" max="3323" width="11.8515625" style="5" bestFit="1" customWidth="1"/>
    <col min="3324" max="3324" width="11.28125" style="5" bestFit="1" customWidth="1"/>
    <col min="3325" max="3325" width="9.140625" style="5" customWidth="1"/>
    <col min="3326" max="3326" width="17.28125" style="5" customWidth="1"/>
    <col min="3327" max="3327" width="21.421875" style="5" customWidth="1"/>
    <col min="3328" max="3328" width="21.140625" style="5" customWidth="1"/>
    <col min="3329" max="3329" width="15.7109375" style="5" customWidth="1"/>
    <col min="3330" max="3330" width="61.28125" style="5" customWidth="1"/>
    <col min="3331" max="3331" width="9.140625" style="5" customWidth="1"/>
    <col min="3332" max="3332" width="28.7109375" style="5" customWidth="1"/>
    <col min="3333" max="3333" width="20.28125" style="5" customWidth="1"/>
    <col min="3334" max="3334" width="16.140625" style="5" customWidth="1"/>
    <col min="3335" max="3335" width="21.8515625" style="5" customWidth="1"/>
    <col min="3336" max="3336" width="20.7109375" style="5" customWidth="1"/>
    <col min="3337" max="3573" width="9.140625" style="5" customWidth="1"/>
    <col min="3574" max="3574" width="6.00390625" style="5" customWidth="1"/>
    <col min="3575" max="3575" width="6.28125" style="5" customWidth="1"/>
    <col min="3576" max="3576" width="118.140625" style="5" customWidth="1"/>
    <col min="3577" max="3577" width="6.140625" style="5" customWidth="1"/>
    <col min="3578" max="3578" width="8.28125" style="5" customWidth="1"/>
    <col min="3579" max="3579" width="11.8515625" style="5" bestFit="1" customWidth="1"/>
    <col min="3580" max="3580" width="11.28125" style="5" bestFit="1" customWidth="1"/>
    <col min="3581" max="3581" width="9.140625" style="5" customWidth="1"/>
    <col min="3582" max="3582" width="17.28125" style="5" customWidth="1"/>
    <col min="3583" max="3583" width="21.421875" style="5" customWidth="1"/>
    <col min="3584" max="3584" width="21.140625" style="5" customWidth="1"/>
    <col min="3585" max="3585" width="15.7109375" style="5" customWidth="1"/>
    <col min="3586" max="3586" width="61.28125" style="5" customWidth="1"/>
    <col min="3587" max="3587" width="9.140625" style="5" customWidth="1"/>
    <col min="3588" max="3588" width="28.7109375" style="5" customWidth="1"/>
    <col min="3589" max="3589" width="20.28125" style="5" customWidth="1"/>
    <col min="3590" max="3590" width="16.140625" style="5" customWidth="1"/>
    <col min="3591" max="3591" width="21.8515625" style="5" customWidth="1"/>
    <col min="3592" max="3592" width="20.7109375" style="5" customWidth="1"/>
    <col min="3593" max="3829" width="9.140625" style="5" customWidth="1"/>
    <col min="3830" max="3830" width="6.00390625" style="5" customWidth="1"/>
    <col min="3831" max="3831" width="6.28125" style="5" customWidth="1"/>
    <col min="3832" max="3832" width="118.140625" style="5" customWidth="1"/>
    <col min="3833" max="3833" width="6.140625" style="5" customWidth="1"/>
    <col min="3834" max="3834" width="8.28125" style="5" customWidth="1"/>
    <col min="3835" max="3835" width="11.8515625" style="5" bestFit="1" customWidth="1"/>
    <col min="3836" max="3836" width="11.28125" style="5" bestFit="1" customWidth="1"/>
    <col min="3837" max="3837" width="9.140625" style="5" customWidth="1"/>
    <col min="3838" max="3838" width="17.28125" style="5" customWidth="1"/>
    <col min="3839" max="3839" width="21.421875" style="5" customWidth="1"/>
    <col min="3840" max="3840" width="21.140625" style="5" customWidth="1"/>
    <col min="3841" max="3841" width="15.7109375" style="5" customWidth="1"/>
    <col min="3842" max="3842" width="61.28125" style="5" customWidth="1"/>
    <col min="3843" max="3843" width="9.140625" style="5" customWidth="1"/>
    <col min="3844" max="3844" width="28.7109375" style="5" customWidth="1"/>
    <col min="3845" max="3845" width="20.28125" style="5" customWidth="1"/>
    <col min="3846" max="3846" width="16.140625" style="5" customWidth="1"/>
    <col min="3847" max="3847" width="21.8515625" style="5" customWidth="1"/>
    <col min="3848" max="3848" width="20.7109375" style="5" customWidth="1"/>
    <col min="3849" max="4085" width="9.140625" style="5" customWidth="1"/>
    <col min="4086" max="4086" width="6.00390625" style="5" customWidth="1"/>
    <col min="4087" max="4087" width="6.28125" style="5" customWidth="1"/>
    <col min="4088" max="4088" width="118.140625" style="5" customWidth="1"/>
    <col min="4089" max="4089" width="6.140625" style="5" customWidth="1"/>
    <col min="4090" max="4090" width="8.28125" style="5" customWidth="1"/>
    <col min="4091" max="4091" width="11.8515625" style="5" bestFit="1" customWidth="1"/>
    <col min="4092" max="4092" width="11.28125" style="5" bestFit="1" customWidth="1"/>
    <col min="4093" max="4093" width="9.140625" style="5" customWidth="1"/>
    <col min="4094" max="4094" width="17.28125" style="5" customWidth="1"/>
    <col min="4095" max="4095" width="21.421875" style="5" customWidth="1"/>
    <col min="4096" max="4096" width="21.140625" style="5" customWidth="1"/>
    <col min="4097" max="4097" width="15.7109375" style="5" customWidth="1"/>
    <col min="4098" max="4098" width="61.28125" style="5" customWidth="1"/>
    <col min="4099" max="4099" width="9.140625" style="5" customWidth="1"/>
    <col min="4100" max="4100" width="28.7109375" style="5" customWidth="1"/>
    <col min="4101" max="4101" width="20.28125" style="5" customWidth="1"/>
    <col min="4102" max="4102" width="16.140625" style="5" customWidth="1"/>
    <col min="4103" max="4103" width="21.8515625" style="5" customWidth="1"/>
    <col min="4104" max="4104" width="20.7109375" style="5" customWidth="1"/>
    <col min="4105" max="4341" width="9.140625" style="5" customWidth="1"/>
    <col min="4342" max="4342" width="6.00390625" style="5" customWidth="1"/>
    <col min="4343" max="4343" width="6.28125" style="5" customWidth="1"/>
    <col min="4344" max="4344" width="118.140625" style="5" customWidth="1"/>
    <col min="4345" max="4345" width="6.140625" style="5" customWidth="1"/>
    <col min="4346" max="4346" width="8.28125" style="5" customWidth="1"/>
    <col min="4347" max="4347" width="11.8515625" style="5" bestFit="1" customWidth="1"/>
    <col min="4348" max="4348" width="11.28125" style="5" bestFit="1" customWidth="1"/>
    <col min="4349" max="4349" width="9.140625" style="5" customWidth="1"/>
    <col min="4350" max="4350" width="17.28125" style="5" customWidth="1"/>
    <col min="4351" max="4351" width="21.421875" style="5" customWidth="1"/>
    <col min="4352" max="4352" width="21.140625" style="5" customWidth="1"/>
    <col min="4353" max="4353" width="15.7109375" style="5" customWidth="1"/>
    <col min="4354" max="4354" width="61.28125" style="5" customWidth="1"/>
    <col min="4355" max="4355" width="9.140625" style="5" customWidth="1"/>
    <col min="4356" max="4356" width="28.7109375" style="5" customWidth="1"/>
    <col min="4357" max="4357" width="20.28125" style="5" customWidth="1"/>
    <col min="4358" max="4358" width="16.140625" style="5" customWidth="1"/>
    <col min="4359" max="4359" width="21.8515625" style="5" customWidth="1"/>
    <col min="4360" max="4360" width="20.7109375" style="5" customWidth="1"/>
    <col min="4361" max="4597" width="9.140625" style="5" customWidth="1"/>
    <col min="4598" max="4598" width="6.00390625" style="5" customWidth="1"/>
    <col min="4599" max="4599" width="6.28125" style="5" customWidth="1"/>
    <col min="4600" max="4600" width="118.140625" style="5" customWidth="1"/>
    <col min="4601" max="4601" width="6.140625" style="5" customWidth="1"/>
    <col min="4602" max="4602" width="8.28125" style="5" customWidth="1"/>
    <col min="4603" max="4603" width="11.8515625" style="5" bestFit="1" customWidth="1"/>
    <col min="4604" max="4604" width="11.28125" style="5" bestFit="1" customWidth="1"/>
    <col min="4605" max="4605" width="9.140625" style="5" customWidth="1"/>
    <col min="4606" max="4606" width="17.28125" style="5" customWidth="1"/>
    <col min="4607" max="4607" width="21.421875" style="5" customWidth="1"/>
    <col min="4608" max="4608" width="21.140625" style="5" customWidth="1"/>
    <col min="4609" max="4609" width="15.7109375" style="5" customWidth="1"/>
    <col min="4610" max="4610" width="61.28125" style="5" customWidth="1"/>
    <col min="4611" max="4611" width="9.140625" style="5" customWidth="1"/>
    <col min="4612" max="4612" width="28.7109375" style="5" customWidth="1"/>
    <col min="4613" max="4613" width="20.28125" style="5" customWidth="1"/>
    <col min="4614" max="4614" width="16.140625" style="5" customWidth="1"/>
    <col min="4615" max="4615" width="21.8515625" style="5" customWidth="1"/>
    <col min="4616" max="4616" width="20.7109375" style="5" customWidth="1"/>
    <col min="4617" max="4853" width="9.140625" style="5" customWidth="1"/>
    <col min="4854" max="4854" width="6.00390625" style="5" customWidth="1"/>
    <col min="4855" max="4855" width="6.28125" style="5" customWidth="1"/>
    <col min="4856" max="4856" width="118.140625" style="5" customWidth="1"/>
    <col min="4857" max="4857" width="6.140625" style="5" customWidth="1"/>
    <col min="4858" max="4858" width="8.28125" style="5" customWidth="1"/>
    <col min="4859" max="4859" width="11.8515625" style="5" bestFit="1" customWidth="1"/>
    <col min="4860" max="4860" width="11.28125" style="5" bestFit="1" customWidth="1"/>
    <col min="4861" max="4861" width="9.140625" style="5" customWidth="1"/>
    <col min="4862" max="4862" width="17.28125" style="5" customWidth="1"/>
    <col min="4863" max="4863" width="21.421875" style="5" customWidth="1"/>
    <col min="4864" max="4864" width="21.140625" style="5" customWidth="1"/>
    <col min="4865" max="4865" width="15.7109375" style="5" customWidth="1"/>
    <col min="4866" max="4866" width="61.28125" style="5" customWidth="1"/>
    <col min="4867" max="4867" width="9.140625" style="5" customWidth="1"/>
    <col min="4868" max="4868" width="28.7109375" style="5" customWidth="1"/>
    <col min="4869" max="4869" width="20.28125" style="5" customWidth="1"/>
    <col min="4870" max="4870" width="16.140625" style="5" customWidth="1"/>
    <col min="4871" max="4871" width="21.8515625" style="5" customWidth="1"/>
    <col min="4872" max="4872" width="20.7109375" style="5" customWidth="1"/>
    <col min="4873" max="5109" width="9.140625" style="5" customWidth="1"/>
    <col min="5110" max="5110" width="6.00390625" style="5" customWidth="1"/>
    <col min="5111" max="5111" width="6.28125" style="5" customWidth="1"/>
    <col min="5112" max="5112" width="118.140625" style="5" customWidth="1"/>
    <col min="5113" max="5113" width="6.140625" style="5" customWidth="1"/>
    <col min="5114" max="5114" width="8.28125" style="5" customWidth="1"/>
    <col min="5115" max="5115" width="11.8515625" style="5" bestFit="1" customWidth="1"/>
    <col min="5116" max="5116" width="11.28125" style="5" bestFit="1" customWidth="1"/>
    <col min="5117" max="5117" width="9.140625" style="5" customWidth="1"/>
    <col min="5118" max="5118" width="17.28125" style="5" customWidth="1"/>
    <col min="5119" max="5119" width="21.421875" style="5" customWidth="1"/>
    <col min="5120" max="5120" width="21.140625" style="5" customWidth="1"/>
    <col min="5121" max="5121" width="15.7109375" style="5" customWidth="1"/>
    <col min="5122" max="5122" width="61.28125" style="5" customWidth="1"/>
    <col min="5123" max="5123" width="9.140625" style="5" customWidth="1"/>
    <col min="5124" max="5124" width="28.7109375" style="5" customWidth="1"/>
    <col min="5125" max="5125" width="20.28125" style="5" customWidth="1"/>
    <col min="5126" max="5126" width="16.140625" style="5" customWidth="1"/>
    <col min="5127" max="5127" width="21.8515625" style="5" customWidth="1"/>
    <col min="5128" max="5128" width="20.7109375" style="5" customWidth="1"/>
    <col min="5129" max="5365" width="9.140625" style="5" customWidth="1"/>
    <col min="5366" max="5366" width="6.00390625" style="5" customWidth="1"/>
    <col min="5367" max="5367" width="6.28125" style="5" customWidth="1"/>
    <col min="5368" max="5368" width="118.140625" style="5" customWidth="1"/>
    <col min="5369" max="5369" width="6.140625" style="5" customWidth="1"/>
    <col min="5370" max="5370" width="8.28125" style="5" customWidth="1"/>
    <col min="5371" max="5371" width="11.8515625" style="5" bestFit="1" customWidth="1"/>
    <col min="5372" max="5372" width="11.28125" style="5" bestFit="1" customWidth="1"/>
    <col min="5373" max="5373" width="9.140625" style="5" customWidth="1"/>
    <col min="5374" max="5374" width="17.28125" style="5" customWidth="1"/>
    <col min="5375" max="5375" width="21.421875" style="5" customWidth="1"/>
    <col min="5376" max="5376" width="21.140625" style="5" customWidth="1"/>
    <col min="5377" max="5377" width="15.7109375" style="5" customWidth="1"/>
    <col min="5378" max="5378" width="61.28125" style="5" customWidth="1"/>
    <col min="5379" max="5379" width="9.140625" style="5" customWidth="1"/>
    <col min="5380" max="5380" width="28.7109375" style="5" customWidth="1"/>
    <col min="5381" max="5381" width="20.28125" style="5" customWidth="1"/>
    <col min="5382" max="5382" width="16.140625" style="5" customWidth="1"/>
    <col min="5383" max="5383" width="21.8515625" style="5" customWidth="1"/>
    <col min="5384" max="5384" width="20.7109375" style="5" customWidth="1"/>
    <col min="5385" max="5621" width="9.140625" style="5" customWidth="1"/>
    <col min="5622" max="5622" width="6.00390625" style="5" customWidth="1"/>
    <col min="5623" max="5623" width="6.28125" style="5" customWidth="1"/>
    <col min="5624" max="5624" width="118.140625" style="5" customWidth="1"/>
    <col min="5625" max="5625" width="6.140625" style="5" customWidth="1"/>
    <col min="5626" max="5626" width="8.28125" style="5" customWidth="1"/>
    <col min="5627" max="5627" width="11.8515625" style="5" bestFit="1" customWidth="1"/>
    <col min="5628" max="5628" width="11.28125" style="5" bestFit="1" customWidth="1"/>
    <col min="5629" max="5629" width="9.140625" style="5" customWidth="1"/>
    <col min="5630" max="5630" width="17.28125" style="5" customWidth="1"/>
    <col min="5631" max="5631" width="21.421875" style="5" customWidth="1"/>
    <col min="5632" max="5632" width="21.140625" style="5" customWidth="1"/>
    <col min="5633" max="5633" width="15.7109375" style="5" customWidth="1"/>
    <col min="5634" max="5634" width="61.28125" style="5" customWidth="1"/>
    <col min="5635" max="5635" width="9.140625" style="5" customWidth="1"/>
    <col min="5636" max="5636" width="28.7109375" style="5" customWidth="1"/>
    <col min="5637" max="5637" width="20.28125" style="5" customWidth="1"/>
    <col min="5638" max="5638" width="16.140625" style="5" customWidth="1"/>
    <col min="5639" max="5639" width="21.8515625" style="5" customWidth="1"/>
    <col min="5640" max="5640" width="20.7109375" style="5" customWidth="1"/>
    <col min="5641" max="5877" width="9.140625" style="5" customWidth="1"/>
    <col min="5878" max="5878" width="6.00390625" style="5" customWidth="1"/>
    <col min="5879" max="5879" width="6.28125" style="5" customWidth="1"/>
    <col min="5880" max="5880" width="118.140625" style="5" customWidth="1"/>
    <col min="5881" max="5881" width="6.140625" style="5" customWidth="1"/>
    <col min="5882" max="5882" width="8.28125" style="5" customWidth="1"/>
    <col min="5883" max="5883" width="11.8515625" style="5" bestFit="1" customWidth="1"/>
    <col min="5884" max="5884" width="11.28125" style="5" bestFit="1" customWidth="1"/>
    <col min="5885" max="5885" width="9.140625" style="5" customWidth="1"/>
    <col min="5886" max="5886" width="17.28125" style="5" customWidth="1"/>
    <col min="5887" max="5887" width="21.421875" style="5" customWidth="1"/>
    <col min="5888" max="5888" width="21.140625" style="5" customWidth="1"/>
    <col min="5889" max="5889" width="15.7109375" style="5" customWidth="1"/>
    <col min="5890" max="5890" width="61.28125" style="5" customWidth="1"/>
    <col min="5891" max="5891" width="9.140625" style="5" customWidth="1"/>
    <col min="5892" max="5892" width="28.7109375" style="5" customWidth="1"/>
    <col min="5893" max="5893" width="20.28125" style="5" customWidth="1"/>
    <col min="5894" max="5894" width="16.140625" style="5" customWidth="1"/>
    <col min="5895" max="5895" width="21.8515625" style="5" customWidth="1"/>
    <col min="5896" max="5896" width="20.7109375" style="5" customWidth="1"/>
    <col min="5897" max="6133" width="9.140625" style="5" customWidth="1"/>
    <col min="6134" max="6134" width="6.00390625" style="5" customWidth="1"/>
    <col min="6135" max="6135" width="6.28125" style="5" customWidth="1"/>
    <col min="6136" max="6136" width="118.140625" style="5" customWidth="1"/>
    <col min="6137" max="6137" width="6.140625" style="5" customWidth="1"/>
    <col min="6138" max="6138" width="8.28125" style="5" customWidth="1"/>
    <col min="6139" max="6139" width="11.8515625" style="5" bestFit="1" customWidth="1"/>
    <col min="6140" max="6140" width="11.28125" style="5" bestFit="1" customWidth="1"/>
    <col min="6141" max="6141" width="9.140625" style="5" customWidth="1"/>
    <col min="6142" max="6142" width="17.28125" style="5" customWidth="1"/>
    <col min="6143" max="6143" width="21.421875" style="5" customWidth="1"/>
    <col min="6144" max="6144" width="21.140625" style="5" customWidth="1"/>
    <col min="6145" max="6145" width="15.7109375" style="5" customWidth="1"/>
    <col min="6146" max="6146" width="61.28125" style="5" customWidth="1"/>
    <col min="6147" max="6147" width="9.140625" style="5" customWidth="1"/>
    <col min="6148" max="6148" width="28.7109375" style="5" customWidth="1"/>
    <col min="6149" max="6149" width="20.28125" style="5" customWidth="1"/>
    <col min="6150" max="6150" width="16.140625" style="5" customWidth="1"/>
    <col min="6151" max="6151" width="21.8515625" style="5" customWidth="1"/>
    <col min="6152" max="6152" width="20.7109375" style="5" customWidth="1"/>
    <col min="6153" max="6389" width="9.140625" style="5" customWidth="1"/>
    <col min="6390" max="6390" width="6.00390625" style="5" customWidth="1"/>
    <col min="6391" max="6391" width="6.28125" style="5" customWidth="1"/>
    <col min="6392" max="6392" width="118.140625" style="5" customWidth="1"/>
    <col min="6393" max="6393" width="6.140625" style="5" customWidth="1"/>
    <col min="6394" max="6394" width="8.28125" style="5" customWidth="1"/>
    <col min="6395" max="6395" width="11.8515625" style="5" bestFit="1" customWidth="1"/>
    <col min="6396" max="6396" width="11.28125" style="5" bestFit="1" customWidth="1"/>
    <col min="6397" max="6397" width="9.140625" style="5" customWidth="1"/>
    <col min="6398" max="6398" width="17.28125" style="5" customWidth="1"/>
    <col min="6399" max="6399" width="21.421875" style="5" customWidth="1"/>
    <col min="6400" max="6400" width="21.140625" style="5" customWidth="1"/>
    <col min="6401" max="6401" width="15.7109375" style="5" customWidth="1"/>
    <col min="6402" max="6402" width="61.28125" style="5" customWidth="1"/>
    <col min="6403" max="6403" width="9.140625" style="5" customWidth="1"/>
    <col min="6404" max="6404" width="28.7109375" style="5" customWidth="1"/>
    <col min="6405" max="6405" width="20.28125" style="5" customWidth="1"/>
    <col min="6406" max="6406" width="16.140625" style="5" customWidth="1"/>
    <col min="6407" max="6407" width="21.8515625" style="5" customWidth="1"/>
    <col min="6408" max="6408" width="20.7109375" style="5" customWidth="1"/>
    <col min="6409" max="6645" width="9.140625" style="5" customWidth="1"/>
    <col min="6646" max="6646" width="6.00390625" style="5" customWidth="1"/>
    <col min="6647" max="6647" width="6.28125" style="5" customWidth="1"/>
    <col min="6648" max="6648" width="118.140625" style="5" customWidth="1"/>
    <col min="6649" max="6649" width="6.140625" style="5" customWidth="1"/>
    <col min="6650" max="6650" width="8.28125" style="5" customWidth="1"/>
    <col min="6651" max="6651" width="11.8515625" style="5" bestFit="1" customWidth="1"/>
    <col min="6652" max="6652" width="11.28125" style="5" bestFit="1" customWidth="1"/>
    <col min="6653" max="6653" width="9.140625" style="5" customWidth="1"/>
    <col min="6654" max="6654" width="17.28125" style="5" customWidth="1"/>
    <col min="6655" max="6655" width="21.421875" style="5" customWidth="1"/>
    <col min="6656" max="6656" width="21.140625" style="5" customWidth="1"/>
    <col min="6657" max="6657" width="15.7109375" style="5" customWidth="1"/>
    <col min="6658" max="6658" width="61.28125" style="5" customWidth="1"/>
    <col min="6659" max="6659" width="9.140625" style="5" customWidth="1"/>
    <col min="6660" max="6660" width="28.7109375" style="5" customWidth="1"/>
    <col min="6661" max="6661" width="20.28125" style="5" customWidth="1"/>
    <col min="6662" max="6662" width="16.140625" style="5" customWidth="1"/>
    <col min="6663" max="6663" width="21.8515625" style="5" customWidth="1"/>
    <col min="6664" max="6664" width="20.7109375" style="5" customWidth="1"/>
    <col min="6665" max="6901" width="9.140625" style="5" customWidth="1"/>
    <col min="6902" max="6902" width="6.00390625" style="5" customWidth="1"/>
    <col min="6903" max="6903" width="6.28125" style="5" customWidth="1"/>
    <col min="6904" max="6904" width="118.140625" style="5" customWidth="1"/>
    <col min="6905" max="6905" width="6.140625" style="5" customWidth="1"/>
    <col min="6906" max="6906" width="8.28125" style="5" customWidth="1"/>
    <col min="6907" max="6907" width="11.8515625" style="5" bestFit="1" customWidth="1"/>
    <col min="6908" max="6908" width="11.28125" style="5" bestFit="1" customWidth="1"/>
    <col min="6909" max="6909" width="9.140625" style="5" customWidth="1"/>
    <col min="6910" max="6910" width="17.28125" style="5" customWidth="1"/>
    <col min="6911" max="6911" width="21.421875" style="5" customWidth="1"/>
    <col min="6912" max="6912" width="21.140625" style="5" customWidth="1"/>
    <col min="6913" max="6913" width="15.7109375" style="5" customWidth="1"/>
    <col min="6914" max="6914" width="61.28125" style="5" customWidth="1"/>
    <col min="6915" max="6915" width="9.140625" style="5" customWidth="1"/>
    <col min="6916" max="6916" width="28.7109375" style="5" customWidth="1"/>
    <col min="6917" max="6917" width="20.28125" style="5" customWidth="1"/>
    <col min="6918" max="6918" width="16.140625" style="5" customWidth="1"/>
    <col min="6919" max="6919" width="21.8515625" style="5" customWidth="1"/>
    <col min="6920" max="6920" width="20.7109375" style="5" customWidth="1"/>
    <col min="6921" max="7157" width="9.140625" style="5" customWidth="1"/>
    <col min="7158" max="7158" width="6.00390625" style="5" customWidth="1"/>
    <col min="7159" max="7159" width="6.28125" style="5" customWidth="1"/>
    <col min="7160" max="7160" width="118.140625" style="5" customWidth="1"/>
    <col min="7161" max="7161" width="6.140625" style="5" customWidth="1"/>
    <col min="7162" max="7162" width="8.28125" style="5" customWidth="1"/>
    <col min="7163" max="7163" width="11.8515625" style="5" bestFit="1" customWidth="1"/>
    <col min="7164" max="7164" width="11.28125" style="5" bestFit="1" customWidth="1"/>
    <col min="7165" max="7165" width="9.140625" style="5" customWidth="1"/>
    <col min="7166" max="7166" width="17.28125" style="5" customWidth="1"/>
    <col min="7167" max="7167" width="21.421875" style="5" customWidth="1"/>
    <col min="7168" max="7168" width="21.140625" style="5" customWidth="1"/>
    <col min="7169" max="7169" width="15.7109375" style="5" customWidth="1"/>
    <col min="7170" max="7170" width="61.28125" style="5" customWidth="1"/>
    <col min="7171" max="7171" width="9.140625" style="5" customWidth="1"/>
    <col min="7172" max="7172" width="28.7109375" style="5" customWidth="1"/>
    <col min="7173" max="7173" width="20.28125" style="5" customWidth="1"/>
    <col min="7174" max="7174" width="16.140625" style="5" customWidth="1"/>
    <col min="7175" max="7175" width="21.8515625" style="5" customWidth="1"/>
    <col min="7176" max="7176" width="20.7109375" style="5" customWidth="1"/>
    <col min="7177" max="7413" width="9.140625" style="5" customWidth="1"/>
    <col min="7414" max="7414" width="6.00390625" style="5" customWidth="1"/>
    <col min="7415" max="7415" width="6.28125" style="5" customWidth="1"/>
    <col min="7416" max="7416" width="118.140625" style="5" customWidth="1"/>
    <col min="7417" max="7417" width="6.140625" style="5" customWidth="1"/>
    <col min="7418" max="7418" width="8.28125" style="5" customWidth="1"/>
    <col min="7419" max="7419" width="11.8515625" style="5" bestFit="1" customWidth="1"/>
    <col min="7420" max="7420" width="11.28125" style="5" bestFit="1" customWidth="1"/>
    <col min="7421" max="7421" width="9.140625" style="5" customWidth="1"/>
    <col min="7422" max="7422" width="17.28125" style="5" customWidth="1"/>
    <col min="7423" max="7423" width="21.421875" style="5" customWidth="1"/>
    <col min="7424" max="7424" width="21.140625" style="5" customWidth="1"/>
    <col min="7425" max="7425" width="15.7109375" style="5" customWidth="1"/>
    <col min="7426" max="7426" width="61.28125" style="5" customWidth="1"/>
    <col min="7427" max="7427" width="9.140625" style="5" customWidth="1"/>
    <col min="7428" max="7428" width="28.7109375" style="5" customWidth="1"/>
    <col min="7429" max="7429" width="20.28125" style="5" customWidth="1"/>
    <col min="7430" max="7430" width="16.140625" style="5" customWidth="1"/>
    <col min="7431" max="7431" width="21.8515625" style="5" customWidth="1"/>
    <col min="7432" max="7432" width="20.7109375" style="5" customWidth="1"/>
    <col min="7433" max="7669" width="9.140625" style="5" customWidth="1"/>
    <col min="7670" max="7670" width="6.00390625" style="5" customWidth="1"/>
    <col min="7671" max="7671" width="6.28125" style="5" customWidth="1"/>
    <col min="7672" max="7672" width="118.140625" style="5" customWidth="1"/>
    <col min="7673" max="7673" width="6.140625" style="5" customWidth="1"/>
    <col min="7674" max="7674" width="8.28125" style="5" customWidth="1"/>
    <col min="7675" max="7675" width="11.8515625" style="5" bestFit="1" customWidth="1"/>
    <col min="7676" max="7676" width="11.28125" style="5" bestFit="1" customWidth="1"/>
    <col min="7677" max="7677" width="9.140625" style="5" customWidth="1"/>
    <col min="7678" max="7678" width="17.28125" style="5" customWidth="1"/>
    <col min="7679" max="7679" width="21.421875" style="5" customWidth="1"/>
    <col min="7680" max="7680" width="21.140625" style="5" customWidth="1"/>
    <col min="7681" max="7681" width="15.7109375" style="5" customWidth="1"/>
    <col min="7682" max="7682" width="61.28125" style="5" customWidth="1"/>
    <col min="7683" max="7683" width="9.140625" style="5" customWidth="1"/>
    <col min="7684" max="7684" width="28.7109375" style="5" customWidth="1"/>
    <col min="7685" max="7685" width="20.28125" style="5" customWidth="1"/>
    <col min="7686" max="7686" width="16.140625" style="5" customWidth="1"/>
    <col min="7687" max="7687" width="21.8515625" style="5" customWidth="1"/>
    <col min="7688" max="7688" width="20.7109375" style="5" customWidth="1"/>
    <col min="7689" max="7925" width="9.140625" style="5" customWidth="1"/>
    <col min="7926" max="7926" width="6.00390625" style="5" customWidth="1"/>
    <col min="7927" max="7927" width="6.28125" style="5" customWidth="1"/>
    <col min="7928" max="7928" width="118.140625" style="5" customWidth="1"/>
    <col min="7929" max="7929" width="6.140625" style="5" customWidth="1"/>
    <col min="7930" max="7930" width="8.28125" style="5" customWidth="1"/>
    <col min="7931" max="7931" width="11.8515625" style="5" bestFit="1" customWidth="1"/>
    <col min="7932" max="7932" width="11.28125" style="5" bestFit="1" customWidth="1"/>
    <col min="7933" max="7933" width="9.140625" style="5" customWidth="1"/>
    <col min="7934" max="7934" width="17.28125" style="5" customWidth="1"/>
    <col min="7935" max="7935" width="21.421875" style="5" customWidth="1"/>
    <col min="7936" max="7936" width="21.140625" style="5" customWidth="1"/>
    <col min="7937" max="7937" width="15.7109375" style="5" customWidth="1"/>
    <col min="7938" max="7938" width="61.28125" style="5" customWidth="1"/>
    <col min="7939" max="7939" width="9.140625" style="5" customWidth="1"/>
    <col min="7940" max="7940" width="28.7109375" style="5" customWidth="1"/>
    <col min="7941" max="7941" width="20.28125" style="5" customWidth="1"/>
    <col min="7942" max="7942" width="16.140625" style="5" customWidth="1"/>
    <col min="7943" max="7943" width="21.8515625" style="5" customWidth="1"/>
    <col min="7944" max="7944" width="20.7109375" style="5" customWidth="1"/>
    <col min="7945" max="8181" width="9.140625" style="5" customWidth="1"/>
    <col min="8182" max="8182" width="6.00390625" style="5" customWidth="1"/>
    <col min="8183" max="8183" width="6.28125" style="5" customWidth="1"/>
    <col min="8184" max="8184" width="118.140625" style="5" customWidth="1"/>
    <col min="8185" max="8185" width="6.140625" style="5" customWidth="1"/>
    <col min="8186" max="8186" width="8.28125" style="5" customWidth="1"/>
    <col min="8187" max="8187" width="11.8515625" style="5" bestFit="1" customWidth="1"/>
    <col min="8188" max="8188" width="11.28125" style="5" bestFit="1" customWidth="1"/>
    <col min="8189" max="8189" width="9.140625" style="5" customWidth="1"/>
    <col min="8190" max="8190" width="17.28125" style="5" customWidth="1"/>
    <col min="8191" max="8191" width="21.421875" style="5" customWidth="1"/>
    <col min="8192" max="8192" width="21.140625" style="5" customWidth="1"/>
    <col min="8193" max="8193" width="15.7109375" style="5" customWidth="1"/>
    <col min="8194" max="8194" width="61.28125" style="5" customWidth="1"/>
    <col min="8195" max="8195" width="9.140625" style="5" customWidth="1"/>
    <col min="8196" max="8196" width="28.7109375" style="5" customWidth="1"/>
    <col min="8197" max="8197" width="20.28125" style="5" customWidth="1"/>
    <col min="8198" max="8198" width="16.140625" style="5" customWidth="1"/>
    <col min="8199" max="8199" width="21.8515625" style="5" customWidth="1"/>
    <col min="8200" max="8200" width="20.7109375" style="5" customWidth="1"/>
    <col min="8201" max="8437" width="9.140625" style="5" customWidth="1"/>
    <col min="8438" max="8438" width="6.00390625" style="5" customWidth="1"/>
    <col min="8439" max="8439" width="6.28125" style="5" customWidth="1"/>
    <col min="8440" max="8440" width="118.140625" style="5" customWidth="1"/>
    <col min="8441" max="8441" width="6.140625" style="5" customWidth="1"/>
    <col min="8442" max="8442" width="8.28125" style="5" customWidth="1"/>
    <col min="8443" max="8443" width="11.8515625" style="5" bestFit="1" customWidth="1"/>
    <col min="8444" max="8444" width="11.28125" style="5" bestFit="1" customWidth="1"/>
    <col min="8445" max="8445" width="9.140625" style="5" customWidth="1"/>
    <col min="8446" max="8446" width="17.28125" style="5" customWidth="1"/>
    <col min="8447" max="8447" width="21.421875" style="5" customWidth="1"/>
    <col min="8448" max="8448" width="21.140625" style="5" customWidth="1"/>
    <col min="8449" max="8449" width="15.7109375" style="5" customWidth="1"/>
    <col min="8450" max="8450" width="61.28125" style="5" customWidth="1"/>
    <col min="8451" max="8451" width="9.140625" style="5" customWidth="1"/>
    <col min="8452" max="8452" width="28.7109375" style="5" customWidth="1"/>
    <col min="8453" max="8453" width="20.28125" style="5" customWidth="1"/>
    <col min="8454" max="8454" width="16.140625" style="5" customWidth="1"/>
    <col min="8455" max="8455" width="21.8515625" style="5" customWidth="1"/>
    <col min="8456" max="8456" width="20.7109375" style="5" customWidth="1"/>
    <col min="8457" max="8693" width="9.140625" style="5" customWidth="1"/>
    <col min="8694" max="8694" width="6.00390625" style="5" customWidth="1"/>
    <col min="8695" max="8695" width="6.28125" style="5" customWidth="1"/>
    <col min="8696" max="8696" width="118.140625" style="5" customWidth="1"/>
    <col min="8697" max="8697" width="6.140625" style="5" customWidth="1"/>
    <col min="8698" max="8698" width="8.28125" style="5" customWidth="1"/>
    <col min="8699" max="8699" width="11.8515625" style="5" bestFit="1" customWidth="1"/>
    <col min="8700" max="8700" width="11.28125" style="5" bestFit="1" customWidth="1"/>
    <col min="8701" max="8701" width="9.140625" style="5" customWidth="1"/>
    <col min="8702" max="8702" width="17.28125" style="5" customWidth="1"/>
    <col min="8703" max="8703" width="21.421875" style="5" customWidth="1"/>
    <col min="8704" max="8704" width="21.140625" style="5" customWidth="1"/>
    <col min="8705" max="8705" width="15.7109375" style="5" customWidth="1"/>
    <col min="8706" max="8706" width="61.28125" style="5" customWidth="1"/>
    <col min="8707" max="8707" width="9.140625" style="5" customWidth="1"/>
    <col min="8708" max="8708" width="28.7109375" style="5" customWidth="1"/>
    <col min="8709" max="8709" width="20.28125" style="5" customWidth="1"/>
    <col min="8710" max="8710" width="16.140625" style="5" customWidth="1"/>
    <col min="8711" max="8711" width="21.8515625" style="5" customWidth="1"/>
    <col min="8712" max="8712" width="20.7109375" style="5" customWidth="1"/>
    <col min="8713" max="8949" width="9.140625" style="5" customWidth="1"/>
    <col min="8950" max="8950" width="6.00390625" style="5" customWidth="1"/>
    <col min="8951" max="8951" width="6.28125" style="5" customWidth="1"/>
    <col min="8952" max="8952" width="118.140625" style="5" customWidth="1"/>
    <col min="8953" max="8953" width="6.140625" style="5" customWidth="1"/>
    <col min="8954" max="8954" width="8.28125" style="5" customWidth="1"/>
    <col min="8955" max="8955" width="11.8515625" style="5" bestFit="1" customWidth="1"/>
    <col min="8956" max="8956" width="11.28125" style="5" bestFit="1" customWidth="1"/>
    <col min="8957" max="8957" width="9.140625" style="5" customWidth="1"/>
    <col min="8958" max="8958" width="17.28125" style="5" customWidth="1"/>
    <col min="8959" max="8959" width="21.421875" style="5" customWidth="1"/>
    <col min="8960" max="8960" width="21.140625" style="5" customWidth="1"/>
    <col min="8961" max="8961" width="15.7109375" style="5" customWidth="1"/>
    <col min="8962" max="8962" width="61.28125" style="5" customWidth="1"/>
    <col min="8963" max="8963" width="9.140625" style="5" customWidth="1"/>
    <col min="8964" max="8964" width="28.7109375" style="5" customWidth="1"/>
    <col min="8965" max="8965" width="20.28125" style="5" customWidth="1"/>
    <col min="8966" max="8966" width="16.140625" style="5" customWidth="1"/>
    <col min="8967" max="8967" width="21.8515625" style="5" customWidth="1"/>
    <col min="8968" max="8968" width="20.7109375" style="5" customWidth="1"/>
    <col min="8969" max="9205" width="9.140625" style="5" customWidth="1"/>
    <col min="9206" max="9206" width="6.00390625" style="5" customWidth="1"/>
    <col min="9207" max="9207" width="6.28125" style="5" customWidth="1"/>
    <col min="9208" max="9208" width="118.140625" style="5" customWidth="1"/>
    <col min="9209" max="9209" width="6.140625" style="5" customWidth="1"/>
    <col min="9210" max="9210" width="8.28125" style="5" customWidth="1"/>
    <col min="9211" max="9211" width="11.8515625" style="5" bestFit="1" customWidth="1"/>
    <col min="9212" max="9212" width="11.28125" style="5" bestFit="1" customWidth="1"/>
    <col min="9213" max="9213" width="9.140625" style="5" customWidth="1"/>
    <col min="9214" max="9214" width="17.28125" style="5" customWidth="1"/>
    <col min="9215" max="9215" width="21.421875" style="5" customWidth="1"/>
    <col min="9216" max="9216" width="21.140625" style="5" customWidth="1"/>
    <col min="9217" max="9217" width="15.7109375" style="5" customWidth="1"/>
    <col min="9218" max="9218" width="61.28125" style="5" customWidth="1"/>
    <col min="9219" max="9219" width="9.140625" style="5" customWidth="1"/>
    <col min="9220" max="9220" width="28.7109375" style="5" customWidth="1"/>
    <col min="9221" max="9221" width="20.28125" style="5" customWidth="1"/>
    <col min="9222" max="9222" width="16.140625" style="5" customWidth="1"/>
    <col min="9223" max="9223" width="21.8515625" style="5" customWidth="1"/>
    <col min="9224" max="9224" width="20.7109375" style="5" customWidth="1"/>
    <col min="9225" max="9461" width="9.140625" style="5" customWidth="1"/>
    <col min="9462" max="9462" width="6.00390625" style="5" customWidth="1"/>
    <col min="9463" max="9463" width="6.28125" style="5" customWidth="1"/>
    <col min="9464" max="9464" width="118.140625" style="5" customWidth="1"/>
    <col min="9465" max="9465" width="6.140625" style="5" customWidth="1"/>
    <col min="9466" max="9466" width="8.28125" style="5" customWidth="1"/>
    <col min="9467" max="9467" width="11.8515625" style="5" bestFit="1" customWidth="1"/>
    <col min="9468" max="9468" width="11.28125" style="5" bestFit="1" customWidth="1"/>
    <col min="9469" max="9469" width="9.140625" style="5" customWidth="1"/>
    <col min="9470" max="9470" width="17.28125" style="5" customWidth="1"/>
    <col min="9471" max="9471" width="21.421875" style="5" customWidth="1"/>
    <col min="9472" max="9472" width="21.140625" style="5" customWidth="1"/>
    <col min="9473" max="9473" width="15.7109375" style="5" customWidth="1"/>
    <col min="9474" max="9474" width="61.28125" style="5" customWidth="1"/>
    <col min="9475" max="9475" width="9.140625" style="5" customWidth="1"/>
    <col min="9476" max="9476" width="28.7109375" style="5" customWidth="1"/>
    <col min="9477" max="9477" width="20.28125" style="5" customWidth="1"/>
    <col min="9478" max="9478" width="16.140625" style="5" customWidth="1"/>
    <col min="9479" max="9479" width="21.8515625" style="5" customWidth="1"/>
    <col min="9480" max="9480" width="20.7109375" style="5" customWidth="1"/>
    <col min="9481" max="9717" width="9.140625" style="5" customWidth="1"/>
    <col min="9718" max="9718" width="6.00390625" style="5" customWidth="1"/>
    <col min="9719" max="9719" width="6.28125" style="5" customWidth="1"/>
    <col min="9720" max="9720" width="118.140625" style="5" customWidth="1"/>
    <col min="9721" max="9721" width="6.140625" style="5" customWidth="1"/>
    <col min="9722" max="9722" width="8.28125" style="5" customWidth="1"/>
    <col min="9723" max="9723" width="11.8515625" style="5" bestFit="1" customWidth="1"/>
    <col min="9724" max="9724" width="11.28125" style="5" bestFit="1" customWidth="1"/>
    <col min="9725" max="9725" width="9.140625" style="5" customWidth="1"/>
    <col min="9726" max="9726" width="17.28125" style="5" customWidth="1"/>
    <col min="9727" max="9727" width="21.421875" style="5" customWidth="1"/>
    <col min="9728" max="9728" width="21.140625" style="5" customWidth="1"/>
    <col min="9729" max="9729" width="15.7109375" style="5" customWidth="1"/>
    <col min="9730" max="9730" width="61.28125" style="5" customWidth="1"/>
    <col min="9731" max="9731" width="9.140625" style="5" customWidth="1"/>
    <col min="9732" max="9732" width="28.7109375" style="5" customWidth="1"/>
    <col min="9733" max="9733" width="20.28125" style="5" customWidth="1"/>
    <col min="9734" max="9734" width="16.140625" style="5" customWidth="1"/>
    <col min="9735" max="9735" width="21.8515625" style="5" customWidth="1"/>
    <col min="9736" max="9736" width="20.7109375" style="5" customWidth="1"/>
    <col min="9737" max="9973" width="9.140625" style="5" customWidth="1"/>
    <col min="9974" max="9974" width="6.00390625" style="5" customWidth="1"/>
    <col min="9975" max="9975" width="6.28125" style="5" customWidth="1"/>
    <col min="9976" max="9976" width="118.140625" style="5" customWidth="1"/>
    <col min="9977" max="9977" width="6.140625" style="5" customWidth="1"/>
    <col min="9978" max="9978" width="8.28125" style="5" customWidth="1"/>
    <col min="9979" max="9979" width="11.8515625" style="5" bestFit="1" customWidth="1"/>
    <col min="9980" max="9980" width="11.28125" style="5" bestFit="1" customWidth="1"/>
    <col min="9981" max="9981" width="9.140625" style="5" customWidth="1"/>
    <col min="9982" max="9982" width="17.28125" style="5" customWidth="1"/>
    <col min="9983" max="9983" width="21.421875" style="5" customWidth="1"/>
    <col min="9984" max="9984" width="21.140625" style="5" customWidth="1"/>
    <col min="9985" max="9985" width="15.7109375" style="5" customWidth="1"/>
    <col min="9986" max="9986" width="61.28125" style="5" customWidth="1"/>
    <col min="9987" max="9987" width="9.140625" style="5" customWidth="1"/>
    <col min="9988" max="9988" width="28.7109375" style="5" customWidth="1"/>
    <col min="9989" max="9989" width="20.28125" style="5" customWidth="1"/>
    <col min="9990" max="9990" width="16.140625" style="5" customWidth="1"/>
    <col min="9991" max="9991" width="21.8515625" style="5" customWidth="1"/>
    <col min="9992" max="9992" width="20.7109375" style="5" customWidth="1"/>
    <col min="9993" max="10229" width="9.140625" style="5" customWidth="1"/>
    <col min="10230" max="10230" width="6.00390625" style="5" customWidth="1"/>
    <col min="10231" max="10231" width="6.28125" style="5" customWidth="1"/>
    <col min="10232" max="10232" width="118.140625" style="5" customWidth="1"/>
    <col min="10233" max="10233" width="6.140625" style="5" customWidth="1"/>
    <col min="10234" max="10234" width="8.28125" style="5" customWidth="1"/>
    <col min="10235" max="10235" width="11.8515625" style="5" bestFit="1" customWidth="1"/>
    <col min="10236" max="10236" width="11.28125" style="5" bestFit="1" customWidth="1"/>
    <col min="10237" max="10237" width="9.140625" style="5" customWidth="1"/>
    <col min="10238" max="10238" width="17.28125" style="5" customWidth="1"/>
    <col min="10239" max="10239" width="21.421875" style="5" customWidth="1"/>
    <col min="10240" max="10240" width="21.140625" style="5" customWidth="1"/>
    <col min="10241" max="10241" width="15.7109375" style="5" customWidth="1"/>
    <col min="10242" max="10242" width="61.28125" style="5" customWidth="1"/>
    <col min="10243" max="10243" width="9.140625" style="5" customWidth="1"/>
    <col min="10244" max="10244" width="28.7109375" style="5" customWidth="1"/>
    <col min="10245" max="10245" width="20.28125" style="5" customWidth="1"/>
    <col min="10246" max="10246" width="16.140625" style="5" customWidth="1"/>
    <col min="10247" max="10247" width="21.8515625" style="5" customWidth="1"/>
    <col min="10248" max="10248" width="20.7109375" style="5" customWidth="1"/>
    <col min="10249" max="10485" width="9.140625" style="5" customWidth="1"/>
    <col min="10486" max="10486" width="6.00390625" style="5" customWidth="1"/>
    <col min="10487" max="10487" width="6.28125" style="5" customWidth="1"/>
    <col min="10488" max="10488" width="118.140625" style="5" customWidth="1"/>
    <col min="10489" max="10489" width="6.140625" style="5" customWidth="1"/>
    <col min="10490" max="10490" width="8.28125" style="5" customWidth="1"/>
    <col min="10491" max="10491" width="11.8515625" style="5" bestFit="1" customWidth="1"/>
    <col min="10492" max="10492" width="11.28125" style="5" bestFit="1" customWidth="1"/>
    <col min="10493" max="10493" width="9.140625" style="5" customWidth="1"/>
    <col min="10494" max="10494" width="17.28125" style="5" customWidth="1"/>
    <col min="10495" max="10495" width="21.421875" style="5" customWidth="1"/>
    <col min="10496" max="10496" width="21.140625" style="5" customWidth="1"/>
    <col min="10497" max="10497" width="15.7109375" style="5" customWidth="1"/>
    <col min="10498" max="10498" width="61.28125" style="5" customWidth="1"/>
    <col min="10499" max="10499" width="9.140625" style="5" customWidth="1"/>
    <col min="10500" max="10500" width="28.7109375" style="5" customWidth="1"/>
    <col min="10501" max="10501" width="20.28125" style="5" customWidth="1"/>
    <col min="10502" max="10502" width="16.140625" style="5" customWidth="1"/>
    <col min="10503" max="10503" width="21.8515625" style="5" customWidth="1"/>
    <col min="10504" max="10504" width="20.7109375" style="5" customWidth="1"/>
    <col min="10505" max="10741" width="9.140625" style="5" customWidth="1"/>
    <col min="10742" max="10742" width="6.00390625" style="5" customWidth="1"/>
    <col min="10743" max="10743" width="6.28125" style="5" customWidth="1"/>
    <col min="10744" max="10744" width="118.140625" style="5" customWidth="1"/>
    <col min="10745" max="10745" width="6.140625" style="5" customWidth="1"/>
    <col min="10746" max="10746" width="8.28125" style="5" customWidth="1"/>
    <col min="10747" max="10747" width="11.8515625" style="5" bestFit="1" customWidth="1"/>
    <col min="10748" max="10748" width="11.28125" style="5" bestFit="1" customWidth="1"/>
    <col min="10749" max="10749" width="9.140625" style="5" customWidth="1"/>
    <col min="10750" max="10750" width="17.28125" style="5" customWidth="1"/>
    <col min="10751" max="10751" width="21.421875" style="5" customWidth="1"/>
    <col min="10752" max="10752" width="21.140625" style="5" customWidth="1"/>
    <col min="10753" max="10753" width="15.7109375" style="5" customWidth="1"/>
    <col min="10754" max="10754" width="61.28125" style="5" customWidth="1"/>
    <col min="10755" max="10755" width="9.140625" style="5" customWidth="1"/>
    <col min="10756" max="10756" width="28.7109375" style="5" customWidth="1"/>
    <col min="10757" max="10757" width="20.28125" style="5" customWidth="1"/>
    <col min="10758" max="10758" width="16.140625" style="5" customWidth="1"/>
    <col min="10759" max="10759" width="21.8515625" style="5" customWidth="1"/>
    <col min="10760" max="10760" width="20.7109375" style="5" customWidth="1"/>
    <col min="10761" max="10997" width="9.140625" style="5" customWidth="1"/>
    <col min="10998" max="10998" width="6.00390625" style="5" customWidth="1"/>
    <col min="10999" max="10999" width="6.28125" style="5" customWidth="1"/>
    <col min="11000" max="11000" width="118.140625" style="5" customWidth="1"/>
    <col min="11001" max="11001" width="6.140625" style="5" customWidth="1"/>
    <col min="11002" max="11002" width="8.28125" style="5" customWidth="1"/>
    <col min="11003" max="11003" width="11.8515625" style="5" bestFit="1" customWidth="1"/>
    <col min="11004" max="11004" width="11.28125" style="5" bestFit="1" customWidth="1"/>
    <col min="11005" max="11005" width="9.140625" style="5" customWidth="1"/>
    <col min="11006" max="11006" width="17.28125" style="5" customWidth="1"/>
    <col min="11007" max="11007" width="21.421875" style="5" customWidth="1"/>
    <col min="11008" max="11008" width="21.140625" style="5" customWidth="1"/>
    <col min="11009" max="11009" width="15.7109375" style="5" customWidth="1"/>
    <col min="11010" max="11010" width="61.28125" style="5" customWidth="1"/>
    <col min="11011" max="11011" width="9.140625" style="5" customWidth="1"/>
    <col min="11012" max="11012" width="28.7109375" style="5" customWidth="1"/>
    <col min="11013" max="11013" width="20.28125" style="5" customWidth="1"/>
    <col min="11014" max="11014" width="16.140625" style="5" customWidth="1"/>
    <col min="11015" max="11015" width="21.8515625" style="5" customWidth="1"/>
    <col min="11016" max="11016" width="20.7109375" style="5" customWidth="1"/>
    <col min="11017" max="11253" width="9.140625" style="5" customWidth="1"/>
    <col min="11254" max="11254" width="6.00390625" style="5" customWidth="1"/>
    <col min="11255" max="11255" width="6.28125" style="5" customWidth="1"/>
    <col min="11256" max="11256" width="118.140625" style="5" customWidth="1"/>
    <col min="11257" max="11257" width="6.140625" style="5" customWidth="1"/>
    <col min="11258" max="11258" width="8.28125" style="5" customWidth="1"/>
    <col min="11259" max="11259" width="11.8515625" style="5" bestFit="1" customWidth="1"/>
    <col min="11260" max="11260" width="11.28125" style="5" bestFit="1" customWidth="1"/>
    <col min="11261" max="11261" width="9.140625" style="5" customWidth="1"/>
    <col min="11262" max="11262" width="17.28125" style="5" customWidth="1"/>
    <col min="11263" max="11263" width="21.421875" style="5" customWidth="1"/>
    <col min="11264" max="11264" width="21.140625" style="5" customWidth="1"/>
    <col min="11265" max="11265" width="15.7109375" style="5" customWidth="1"/>
    <col min="11266" max="11266" width="61.28125" style="5" customWidth="1"/>
    <col min="11267" max="11267" width="9.140625" style="5" customWidth="1"/>
    <col min="11268" max="11268" width="28.7109375" style="5" customWidth="1"/>
    <col min="11269" max="11269" width="20.28125" style="5" customWidth="1"/>
    <col min="11270" max="11270" width="16.140625" style="5" customWidth="1"/>
    <col min="11271" max="11271" width="21.8515625" style="5" customWidth="1"/>
    <col min="11272" max="11272" width="20.7109375" style="5" customWidth="1"/>
    <col min="11273" max="11509" width="9.140625" style="5" customWidth="1"/>
    <col min="11510" max="11510" width="6.00390625" style="5" customWidth="1"/>
    <col min="11511" max="11511" width="6.28125" style="5" customWidth="1"/>
    <col min="11512" max="11512" width="118.140625" style="5" customWidth="1"/>
    <col min="11513" max="11513" width="6.140625" style="5" customWidth="1"/>
    <col min="11514" max="11514" width="8.28125" style="5" customWidth="1"/>
    <col min="11515" max="11515" width="11.8515625" style="5" bestFit="1" customWidth="1"/>
    <col min="11516" max="11516" width="11.28125" style="5" bestFit="1" customWidth="1"/>
    <col min="11517" max="11517" width="9.140625" style="5" customWidth="1"/>
    <col min="11518" max="11518" width="17.28125" style="5" customWidth="1"/>
    <col min="11519" max="11519" width="21.421875" style="5" customWidth="1"/>
    <col min="11520" max="11520" width="21.140625" style="5" customWidth="1"/>
    <col min="11521" max="11521" width="15.7109375" style="5" customWidth="1"/>
    <col min="11522" max="11522" width="61.28125" style="5" customWidth="1"/>
    <col min="11523" max="11523" width="9.140625" style="5" customWidth="1"/>
    <col min="11524" max="11524" width="28.7109375" style="5" customWidth="1"/>
    <col min="11525" max="11525" width="20.28125" style="5" customWidth="1"/>
    <col min="11526" max="11526" width="16.140625" style="5" customWidth="1"/>
    <col min="11527" max="11527" width="21.8515625" style="5" customWidth="1"/>
    <col min="11528" max="11528" width="20.7109375" style="5" customWidth="1"/>
    <col min="11529" max="11765" width="9.140625" style="5" customWidth="1"/>
    <col min="11766" max="11766" width="6.00390625" style="5" customWidth="1"/>
    <col min="11767" max="11767" width="6.28125" style="5" customWidth="1"/>
    <col min="11768" max="11768" width="118.140625" style="5" customWidth="1"/>
    <col min="11769" max="11769" width="6.140625" style="5" customWidth="1"/>
    <col min="11770" max="11770" width="8.28125" style="5" customWidth="1"/>
    <col min="11771" max="11771" width="11.8515625" style="5" bestFit="1" customWidth="1"/>
    <col min="11772" max="11772" width="11.28125" style="5" bestFit="1" customWidth="1"/>
    <col min="11773" max="11773" width="9.140625" style="5" customWidth="1"/>
    <col min="11774" max="11774" width="17.28125" style="5" customWidth="1"/>
    <col min="11775" max="11775" width="21.421875" style="5" customWidth="1"/>
    <col min="11776" max="11776" width="21.140625" style="5" customWidth="1"/>
    <col min="11777" max="11777" width="15.7109375" style="5" customWidth="1"/>
    <col min="11778" max="11778" width="61.28125" style="5" customWidth="1"/>
    <col min="11779" max="11779" width="9.140625" style="5" customWidth="1"/>
    <col min="11780" max="11780" width="28.7109375" style="5" customWidth="1"/>
    <col min="11781" max="11781" width="20.28125" style="5" customWidth="1"/>
    <col min="11782" max="11782" width="16.140625" style="5" customWidth="1"/>
    <col min="11783" max="11783" width="21.8515625" style="5" customWidth="1"/>
    <col min="11784" max="11784" width="20.7109375" style="5" customWidth="1"/>
    <col min="11785" max="12021" width="9.140625" style="5" customWidth="1"/>
    <col min="12022" max="12022" width="6.00390625" style="5" customWidth="1"/>
    <col min="12023" max="12023" width="6.28125" style="5" customWidth="1"/>
    <col min="12024" max="12024" width="118.140625" style="5" customWidth="1"/>
    <col min="12025" max="12025" width="6.140625" style="5" customWidth="1"/>
    <col min="12026" max="12026" width="8.28125" style="5" customWidth="1"/>
    <col min="12027" max="12027" width="11.8515625" style="5" bestFit="1" customWidth="1"/>
    <col min="12028" max="12028" width="11.28125" style="5" bestFit="1" customWidth="1"/>
    <col min="12029" max="12029" width="9.140625" style="5" customWidth="1"/>
    <col min="12030" max="12030" width="17.28125" style="5" customWidth="1"/>
    <col min="12031" max="12031" width="21.421875" style="5" customWidth="1"/>
    <col min="12032" max="12032" width="21.140625" style="5" customWidth="1"/>
    <col min="12033" max="12033" width="15.7109375" style="5" customWidth="1"/>
    <col min="12034" max="12034" width="61.28125" style="5" customWidth="1"/>
    <col min="12035" max="12035" width="9.140625" style="5" customWidth="1"/>
    <col min="12036" max="12036" width="28.7109375" style="5" customWidth="1"/>
    <col min="12037" max="12037" width="20.28125" style="5" customWidth="1"/>
    <col min="12038" max="12038" width="16.140625" style="5" customWidth="1"/>
    <col min="12039" max="12039" width="21.8515625" style="5" customWidth="1"/>
    <col min="12040" max="12040" width="20.7109375" style="5" customWidth="1"/>
    <col min="12041" max="12277" width="9.140625" style="5" customWidth="1"/>
    <col min="12278" max="12278" width="6.00390625" style="5" customWidth="1"/>
    <col min="12279" max="12279" width="6.28125" style="5" customWidth="1"/>
    <col min="12280" max="12280" width="118.140625" style="5" customWidth="1"/>
    <col min="12281" max="12281" width="6.140625" style="5" customWidth="1"/>
    <col min="12282" max="12282" width="8.28125" style="5" customWidth="1"/>
    <col min="12283" max="12283" width="11.8515625" style="5" bestFit="1" customWidth="1"/>
    <col min="12284" max="12284" width="11.28125" style="5" bestFit="1" customWidth="1"/>
    <col min="12285" max="12285" width="9.140625" style="5" customWidth="1"/>
    <col min="12286" max="12286" width="17.28125" style="5" customWidth="1"/>
    <col min="12287" max="12287" width="21.421875" style="5" customWidth="1"/>
    <col min="12288" max="12288" width="21.140625" style="5" customWidth="1"/>
    <col min="12289" max="12289" width="15.7109375" style="5" customWidth="1"/>
    <col min="12290" max="12290" width="61.28125" style="5" customWidth="1"/>
    <col min="12291" max="12291" width="9.140625" style="5" customWidth="1"/>
    <col min="12292" max="12292" width="28.7109375" style="5" customWidth="1"/>
    <col min="12293" max="12293" width="20.28125" style="5" customWidth="1"/>
    <col min="12294" max="12294" width="16.140625" style="5" customWidth="1"/>
    <col min="12295" max="12295" width="21.8515625" style="5" customWidth="1"/>
    <col min="12296" max="12296" width="20.7109375" style="5" customWidth="1"/>
    <col min="12297" max="12533" width="9.140625" style="5" customWidth="1"/>
    <col min="12534" max="12534" width="6.00390625" style="5" customWidth="1"/>
    <col min="12535" max="12535" width="6.28125" style="5" customWidth="1"/>
    <col min="12536" max="12536" width="118.140625" style="5" customWidth="1"/>
    <col min="12537" max="12537" width="6.140625" style="5" customWidth="1"/>
    <col min="12538" max="12538" width="8.28125" style="5" customWidth="1"/>
    <col min="12539" max="12539" width="11.8515625" style="5" bestFit="1" customWidth="1"/>
    <col min="12540" max="12540" width="11.28125" style="5" bestFit="1" customWidth="1"/>
    <col min="12541" max="12541" width="9.140625" style="5" customWidth="1"/>
    <col min="12542" max="12542" width="17.28125" style="5" customWidth="1"/>
    <col min="12543" max="12543" width="21.421875" style="5" customWidth="1"/>
    <col min="12544" max="12544" width="21.140625" style="5" customWidth="1"/>
    <col min="12545" max="12545" width="15.7109375" style="5" customWidth="1"/>
    <col min="12546" max="12546" width="61.28125" style="5" customWidth="1"/>
    <col min="12547" max="12547" width="9.140625" style="5" customWidth="1"/>
    <col min="12548" max="12548" width="28.7109375" style="5" customWidth="1"/>
    <col min="12549" max="12549" width="20.28125" style="5" customWidth="1"/>
    <col min="12550" max="12550" width="16.140625" style="5" customWidth="1"/>
    <col min="12551" max="12551" width="21.8515625" style="5" customWidth="1"/>
    <col min="12552" max="12552" width="20.7109375" style="5" customWidth="1"/>
    <col min="12553" max="12789" width="9.140625" style="5" customWidth="1"/>
    <col min="12790" max="12790" width="6.00390625" style="5" customWidth="1"/>
    <col min="12791" max="12791" width="6.28125" style="5" customWidth="1"/>
    <col min="12792" max="12792" width="118.140625" style="5" customWidth="1"/>
    <col min="12793" max="12793" width="6.140625" style="5" customWidth="1"/>
    <col min="12794" max="12794" width="8.28125" style="5" customWidth="1"/>
    <col min="12795" max="12795" width="11.8515625" style="5" bestFit="1" customWidth="1"/>
    <col min="12796" max="12796" width="11.28125" style="5" bestFit="1" customWidth="1"/>
    <col min="12797" max="12797" width="9.140625" style="5" customWidth="1"/>
    <col min="12798" max="12798" width="17.28125" style="5" customWidth="1"/>
    <col min="12799" max="12799" width="21.421875" style="5" customWidth="1"/>
    <col min="12800" max="12800" width="21.140625" style="5" customWidth="1"/>
    <col min="12801" max="12801" width="15.7109375" style="5" customWidth="1"/>
    <col min="12802" max="12802" width="61.28125" style="5" customWidth="1"/>
    <col min="12803" max="12803" width="9.140625" style="5" customWidth="1"/>
    <col min="12804" max="12804" width="28.7109375" style="5" customWidth="1"/>
    <col min="12805" max="12805" width="20.28125" style="5" customWidth="1"/>
    <col min="12806" max="12806" width="16.140625" style="5" customWidth="1"/>
    <col min="12807" max="12807" width="21.8515625" style="5" customWidth="1"/>
    <col min="12808" max="12808" width="20.7109375" style="5" customWidth="1"/>
    <col min="12809" max="13045" width="9.140625" style="5" customWidth="1"/>
    <col min="13046" max="13046" width="6.00390625" style="5" customWidth="1"/>
    <col min="13047" max="13047" width="6.28125" style="5" customWidth="1"/>
    <col min="13048" max="13048" width="118.140625" style="5" customWidth="1"/>
    <col min="13049" max="13049" width="6.140625" style="5" customWidth="1"/>
    <col min="13050" max="13050" width="8.28125" style="5" customWidth="1"/>
    <col min="13051" max="13051" width="11.8515625" style="5" bestFit="1" customWidth="1"/>
    <col min="13052" max="13052" width="11.28125" style="5" bestFit="1" customWidth="1"/>
    <col min="13053" max="13053" width="9.140625" style="5" customWidth="1"/>
    <col min="13054" max="13054" width="17.28125" style="5" customWidth="1"/>
    <col min="13055" max="13055" width="21.421875" style="5" customWidth="1"/>
    <col min="13056" max="13056" width="21.140625" style="5" customWidth="1"/>
    <col min="13057" max="13057" width="15.7109375" style="5" customWidth="1"/>
    <col min="13058" max="13058" width="61.28125" style="5" customWidth="1"/>
    <col min="13059" max="13059" width="9.140625" style="5" customWidth="1"/>
    <col min="13060" max="13060" width="28.7109375" style="5" customWidth="1"/>
    <col min="13061" max="13061" width="20.28125" style="5" customWidth="1"/>
    <col min="13062" max="13062" width="16.140625" style="5" customWidth="1"/>
    <col min="13063" max="13063" width="21.8515625" style="5" customWidth="1"/>
    <col min="13064" max="13064" width="20.7109375" style="5" customWidth="1"/>
    <col min="13065" max="13301" width="9.140625" style="5" customWidth="1"/>
    <col min="13302" max="13302" width="6.00390625" style="5" customWidth="1"/>
    <col min="13303" max="13303" width="6.28125" style="5" customWidth="1"/>
    <col min="13304" max="13304" width="118.140625" style="5" customWidth="1"/>
    <col min="13305" max="13305" width="6.140625" style="5" customWidth="1"/>
    <col min="13306" max="13306" width="8.28125" style="5" customWidth="1"/>
    <col min="13307" max="13307" width="11.8515625" style="5" bestFit="1" customWidth="1"/>
    <col min="13308" max="13308" width="11.28125" style="5" bestFit="1" customWidth="1"/>
    <col min="13309" max="13309" width="9.140625" style="5" customWidth="1"/>
    <col min="13310" max="13310" width="17.28125" style="5" customWidth="1"/>
    <col min="13311" max="13311" width="21.421875" style="5" customWidth="1"/>
    <col min="13312" max="13312" width="21.140625" style="5" customWidth="1"/>
    <col min="13313" max="13313" width="15.7109375" style="5" customWidth="1"/>
    <col min="13314" max="13314" width="61.28125" style="5" customWidth="1"/>
    <col min="13315" max="13315" width="9.140625" style="5" customWidth="1"/>
    <col min="13316" max="13316" width="28.7109375" style="5" customWidth="1"/>
    <col min="13317" max="13317" width="20.28125" style="5" customWidth="1"/>
    <col min="13318" max="13318" width="16.140625" style="5" customWidth="1"/>
    <col min="13319" max="13319" width="21.8515625" style="5" customWidth="1"/>
    <col min="13320" max="13320" width="20.7109375" style="5" customWidth="1"/>
    <col min="13321" max="13557" width="9.140625" style="5" customWidth="1"/>
    <col min="13558" max="13558" width="6.00390625" style="5" customWidth="1"/>
    <col min="13559" max="13559" width="6.28125" style="5" customWidth="1"/>
    <col min="13560" max="13560" width="118.140625" style="5" customWidth="1"/>
    <col min="13561" max="13561" width="6.140625" style="5" customWidth="1"/>
    <col min="13562" max="13562" width="8.28125" style="5" customWidth="1"/>
    <col min="13563" max="13563" width="11.8515625" style="5" bestFit="1" customWidth="1"/>
    <col min="13564" max="13564" width="11.28125" style="5" bestFit="1" customWidth="1"/>
    <col min="13565" max="13565" width="9.140625" style="5" customWidth="1"/>
    <col min="13566" max="13566" width="17.28125" style="5" customWidth="1"/>
    <col min="13567" max="13567" width="21.421875" style="5" customWidth="1"/>
    <col min="13568" max="13568" width="21.140625" style="5" customWidth="1"/>
    <col min="13569" max="13569" width="15.7109375" style="5" customWidth="1"/>
    <col min="13570" max="13570" width="61.28125" style="5" customWidth="1"/>
    <col min="13571" max="13571" width="9.140625" style="5" customWidth="1"/>
    <col min="13572" max="13572" width="28.7109375" style="5" customWidth="1"/>
    <col min="13573" max="13573" width="20.28125" style="5" customWidth="1"/>
    <col min="13574" max="13574" width="16.140625" style="5" customWidth="1"/>
    <col min="13575" max="13575" width="21.8515625" style="5" customWidth="1"/>
    <col min="13576" max="13576" width="20.7109375" style="5" customWidth="1"/>
    <col min="13577" max="13813" width="9.140625" style="5" customWidth="1"/>
    <col min="13814" max="13814" width="6.00390625" style="5" customWidth="1"/>
    <col min="13815" max="13815" width="6.28125" style="5" customWidth="1"/>
    <col min="13816" max="13816" width="118.140625" style="5" customWidth="1"/>
    <col min="13817" max="13817" width="6.140625" style="5" customWidth="1"/>
    <col min="13818" max="13818" width="8.28125" style="5" customWidth="1"/>
    <col min="13819" max="13819" width="11.8515625" style="5" bestFit="1" customWidth="1"/>
    <col min="13820" max="13820" width="11.28125" style="5" bestFit="1" customWidth="1"/>
    <col min="13821" max="13821" width="9.140625" style="5" customWidth="1"/>
    <col min="13822" max="13822" width="17.28125" style="5" customWidth="1"/>
    <col min="13823" max="13823" width="21.421875" style="5" customWidth="1"/>
    <col min="13824" max="13824" width="21.140625" style="5" customWidth="1"/>
    <col min="13825" max="13825" width="15.7109375" style="5" customWidth="1"/>
    <col min="13826" max="13826" width="61.28125" style="5" customWidth="1"/>
    <col min="13827" max="13827" width="9.140625" style="5" customWidth="1"/>
    <col min="13828" max="13828" width="28.7109375" style="5" customWidth="1"/>
    <col min="13829" max="13829" width="20.28125" style="5" customWidth="1"/>
    <col min="13830" max="13830" width="16.140625" style="5" customWidth="1"/>
    <col min="13831" max="13831" width="21.8515625" style="5" customWidth="1"/>
    <col min="13832" max="13832" width="20.7109375" style="5" customWidth="1"/>
    <col min="13833" max="14069" width="9.140625" style="5" customWidth="1"/>
    <col min="14070" max="14070" width="6.00390625" style="5" customWidth="1"/>
    <col min="14071" max="14071" width="6.28125" style="5" customWidth="1"/>
    <col min="14072" max="14072" width="118.140625" style="5" customWidth="1"/>
    <col min="14073" max="14073" width="6.140625" style="5" customWidth="1"/>
    <col min="14074" max="14074" width="8.28125" style="5" customWidth="1"/>
    <col min="14075" max="14075" width="11.8515625" style="5" bestFit="1" customWidth="1"/>
    <col min="14076" max="14076" width="11.28125" style="5" bestFit="1" customWidth="1"/>
    <col min="14077" max="14077" width="9.140625" style="5" customWidth="1"/>
    <col min="14078" max="14078" width="17.28125" style="5" customWidth="1"/>
    <col min="14079" max="14079" width="21.421875" style="5" customWidth="1"/>
    <col min="14080" max="14080" width="21.140625" style="5" customWidth="1"/>
    <col min="14081" max="14081" width="15.7109375" style="5" customWidth="1"/>
    <col min="14082" max="14082" width="61.28125" style="5" customWidth="1"/>
    <col min="14083" max="14083" width="9.140625" style="5" customWidth="1"/>
    <col min="14084" max="14084" width="28.7109375" style="5" customWidth="1"/>
    <col min="14085" max="14085" width="20.28125" style="5" customWidth="1"/>
    <col min="14086" max="14086" width="16.140625" style="5" customWidth="1"/>
    <col min="14087" max="14087" width="21.8515625" style="5" customWidth="1"/>
    <col min="14088" max="14088" width="20.7109375" style="5" customWidth="1"/>
    <col min="14089" max="14325" width="9.140625" style="5" customWidth="1"/>
    <col min="14326" max="14326" width="6.00390625" style="5" customWidth="1"/>
    <col min="14327" max="14327" width="6.28125" style="5" customWidth="1"/>
    <col min="14328" max="14328" width="118.140625" style="5" customWidth="1"/>
    <col min="14329" max="14329" width="6.140625" style="5" customWidth="1"/>
    <col min="14330" max="14330" width="8.28125" style="5" customWidth="1"/>
    <col min="14331" max="14331" width="11.8515625" style="5" bestFit="1" customWidth="1"/>
    <col min="14332" max="14332" width="11.28125" style="5" bestFit="1" customWidth="1"/>
    <col min="14333" max="14333" width="9.140625" style="5" customWidth="1"/>
    <col min="14334" max="14334" width="17.28125" style="5" customWidth="1"/>
    <col min="14335" max="14335" width="21.421875" style="5" customWidth="1"/>
    <col min="14336" max="14336" width="21.140625" style="5" customWidth="1"/>
    <col min="14337" max="14337" width="15.7109375" style="5" customWidth="1"/>
    <col min="14338" max="14338" width="61.28125" style="5" customWidth="1"/>
    <col min="14339" max="14339" width="9.140625" style="5" customWidth="1"/>
    <col min="14340" max="14340" width="28.7109375" style="5" customWidth="1"/>
    <col min="14341" max="14341" width="20.28125" style="5" customWidth="1"/>
    <col min="14342" max="14342" width="16.140625" style="5" customWidth="1"/>
    <col min="14343" max="14343" width="21.8515625" style="5" customWidth="1"/>
    <col min="14344" max="14344" width="20.7109375" style="5" customWidth="1"/>
    <col min="14345" max="14581" width="9.140625" style="5" customWidth="1"/>
    <col min="14582" max="14582" width="6.00390625" style="5" customWidth="1"/>
    <col min="14583" max="14583" width="6.28125" style="5" customWidth="1"/>
    <col min="14584" max="14584" width="118.140625" style="5" customWidth="1"/>
    <col min="14585" max="14585" width="6.140625" style="5" customWidth="1"/>
    <col min="14586" max="14586" width="8.28125" style="5" customWidth="1"/>
    <col min="14587" max="14587" width="11.8515625" style="5" bestFit="1" customWidth="1"/>
    <col min="14588" max="14588" width="11.28125" style="5" bestFit="1" customWidth="1"/>
    <col min="14589" max="14589" width="9.140625" style="5" customWidth="1"/>
    <col min="14590" max="14590" width="17.28125" style="5" customWidth="1"/>
    <col min="14591" max="14591" width="21.421875" style="5" customWidth="1"/>
    <col min="14592" max="14592" width="21.140625" style="5" customWidth="1"/>
    <col min="14593" max="14593" width="15.7109375" style="5" customWidth="1"/>
    <col min="14594" max="14594" width="61.28125" style="5" customWidth="1"/>
    <col min="14595" max="14595" width="9.140625" style="5" customWidth="1"/>
    <col min="14596" max="14596" width="28.7109375" style="5" customWidth="1"/>
    <col min="14597" max="14597" width="20.28125" style="5" customWidth="1"/>
    <col min="14598" max="14598" width="16.140625" style="5" customWidth="1"/>
    <col min="14599" max="14599" width="21.8515625" style="5" customWidth="1"/>
    <col min="14600" max="14600" width="20.7109375" style="5" customWidth="1"/>
    <col min="14601" max="14837" width="9.140625" style="5" customWidth="1"/>
    <col min="14838" max="14838" width="6.00390625" style="5" customWidth="1"/>
    <col min="14839" max="14839" width="6.28125" style="5" customWidth="1"/>
    <col min="14840" max="14840" width="118.140625" style="5" customWidth="1"/>
    <col min="14841" max="14841" width="6.140625" style="5" customWidth="1"/>
    <col min="14842" max="14842" width="8.28125" style="5" customWidth="1"/>
    <col min="14843" max="14843" width="11.8515625" style="5" bestFit="1" customWidth="1"/>
    <col min="14844" max="14844" width="11.28125" style="5" bestFit="1" customWidth="1"/>
    <col min="14845" max="14845" width="9.140625" style="5" customWidth="1"/>
    <col min="14846" max="14846" width="17.28125" style="5" customWidth="1"/>
    <col min="14847" max="14847" width="21.421875" style="5" customWidth="1"/>
    <col min="14848" max="14848" width="21.140625" style="5" customWidth="1"/>
    <col min="14849" max="14849" width="15.7109375" style="5" customWidth="1"/>
    <col min="14850" max="14850" width="61.28125" style="5" customWidth="1"/>
    <col min="14851" max="14851" width="9.140625" style="5" customWidth="1"/>
    <col min="14852" max="14852" width="28.7109375" style="5" customWidth="1"/>
    <col min="14853" max="14853" width="20.28125" style="5" customWidth="1"/>
    <col min="14854" max="14854" width="16.140625" style="5" customWidth="1"/>
    <col min="14855" max="14855" width="21.8515625" style="5" customWidth="1"/>
    <col min="14856" max="14856" width="20.7109375" style="5" customWidth="1"/>
    <col min="14857" max="15093" width="9.140625" style="5" customWidth="1"/>
    <col min="15094" max="15094" width="6.00390625" style="5" customWidth="1"/>
    <col min="15095" max="15095" width="6.28125" style="5" customWidth="1"/>
    <col min="15096" max="15096" width="118.140625" style="5" customWidth="1"/>
    <col min="15097" max="15097" width="6.140625" style="5" customWidth="1"/>
    <col min="15098" max="15098" width="8.28125" style="5" customWidth="1"/>
    <col min="15099" max="15099" width="11.8515625" style="5" bestFit="1" customWidth="1"/>
    <col min="15100" max="15100" width="11.28125" style="5" bestFit="1" customWidth="1"/>
    <col min="15101" max="15101" width="9.140625" style="5" customWidth="1"/>
    <col min="15102" max="15102" width="17.28125" style="5" customWidth="1"/>
    <col min="15103" max="15103" width="21.421875" style="5" customWidth="1"/>
    <col min="15104" max="15104" width="21.140625" style="5" customWidth="1"/>
    <col min="15105" max="15105" width="15.7109375" style="5" customWidth="1"/>
    <col min="15106" max="15106" width="61.28125" style="5" customWidth="1"/>
    <col min="15107" max="15107" width="9.140625" style="5" customWidth="1"/>
    <col min="15108" max="15108" width="28.7109375" style="5" customWidth="1"/>
    <col min="15109" max="15109" width="20.28125" style="5" customWidth="1"/>
    <col min="15110" max="15110" width="16.140625" style="5" customWidth="1"/>
    <col min="15111" max="15111" width="21.8515625" style="5" customWidth="1"/>
    <col min="15112" max="15112" width="20.7109375" style="5" customWidth="1"/>
    <col min="15113" max="15349" width="9.140625" style="5" customWidth="1"/>
    <col min="15350" max="15350" width="6.00390625" style="5" customWidth="1"/>
    <col min="15351" max="15351" width="6.28125" style="5" customWidth="1"/>
    <col min="15352" max="15352" width="118.140625" style="5" customWidth="1"/>
    <col min="15353" max="15353" width="6.140625" style="5" customWidth="1"/>
    <col min="15354" max="15354" width="8.28125" style="5" customWidth="1"/>
    <col min="15355" max="15355" width="11.8515625" style="5" bestFit="1" customWidth="1"/>
    <col min="15356" max="15356" width="11.28125" style="5" bestFit="1" customWidth="1"/>
    <col min="15357" max="15357" width="9.140625" style="5" customWidth="1"/>
    <col min="15358" max="15358" width="17.28125" style="5" customWidth="1"/>
    <col min="15359" max="15359" width="21.421875" style="5" customWidth="1"/>
    <col min="15360" max="15360" width="21.140625" style="5" customWidth="1"/>
    <col min="15361" max="15361" width="15.7109375" style="5" customWidth="1"/>
    <col min="15362" max="15362" width="61.28125" style="5" customWidth="1"/>
    <col min="15363" max="15363" width="9.140625" style="5" customWidth="1"/>
    <col min="15364" max="15364" width="28.7109375" style="5" customWidth="1"/>
    <col min="15365" max="15365" width="20.28125" style="5" customWidth="1"/>
    <col min="15366" max="15366" width="16.140625" style="5" customWidth="1"/>
    <col min="15367" max="15367" width="21.8515625" style="5" customWidth="1"/>
    <col min="15368" max="15368" width="20.7109375" style="5" customWidth="1"/>
    <col min="15369" max="15605" width="9.140625" style="5" customWidth="1"/>
    <col min="15606" max="15606" width="6.00390625" style="5" customWidth="1"/>
    <col min="15607" max="15607" width="6.28125" style="5" customWidth="1"/>
    <col min="15608" max="15608" width="118.140625" style="5" customWidth="1"/>
    <col min="15609" max="15609" width="6.140625" style="5" customWidth="1"/>
    <col min="15610" max="15610" width="8.28125" style="5" customWidth="1"/>
    <col min="15611" max="15611" width="11.8515625" style="5" bestFit="1" customWidth="1"/>
    <col min="15612" max="15612" width="11.28125" style="5" bestFit="1" customWidth="1"/>
    <col min="15613" max="15613" width="9.140625" style="5" customWidth="1"/>
    <col min="15614" max="15614" width="17.28125" style="5" customWidth="1"/>
    <col min="15615" max="15615" width="21.421875" style="5" customWidth="1"/>
    <col min="15616" max="15616" width="21.140625" style="5" customWidth="1"/>
    <col min="15617" max="15617" width="15.7109375" style="5" customWidth="1"/>
    <col min="15618" max="15618" width="61.28125" style="5" customWidth="1"/>
    <col min="15619" max="15619" width="9.140625" style="5" customWidth="1"/>
    <col min="15620" max="15620" width="28.7109375" style="5" customWidth="1"/>
    <col min="15621" max="15621" width="20.28125" style="5" customWidth="1"/>
    <col min="15622" max="15622" width="16.140625" style="5" customWidth="1"/>
    <col min="15623" max="15623" width="21.8515625" style="5" customWidth="1"/>
    <col min="15624" max="15624" width="20.7109375" style="5" customWidth="1"/>
    <col min="15625" max="15861" width="9.140625" style="5" customWidth="1"/>
    <col min="15862" max="15862" width="6.00390625" style="5" customWidth="1"/>
    <col min="15863" max="15863" width="6.28125" style="5" customWidth="1"/>
    <col min="15864" max="15864" width="118.140625" style="5" customWidth="1"/>
    <col min="15865" max="15865" width="6.140625" style="5" customWidth="1"/>
    <col min="15866" max="15866" width="8.28125" style="5" customWidth="1"/>
    <col min="15867" max="15867" width="11.8515625" style="5" bestFit="1" customWidth="1"/>
    <col min="15868" max="15868" width="11.28125" style="5" bestFit="1" customWidth="1"/>
    <col min="15869" max="15869" width="9.140625" style="5" customWidth="1"/>
    <col min="15870" max="15870" width="17.28125" style="5" customWidth="1"/>
    <col min="15871" max="15871" width="21.421875" style="5" customWidth="1"/>
    <col min="15872" max="15872" width="21.140625" style="5" customWidth="1"/>
    <col min="15873" max="15873" width="15.7109375" style="5" customWidth="1"/>
    <col min="15874" max="15874" width="61.28125" style="5" customWidth="1"/>
    <col min="15875" max="15875" width="9.140625" style="5" customWidth="1"/>
    <col min="15876" max="15876" width="28.7109375" style="5" customWidth="1"/>
    <col min="15877" max="15877" width="20.28125" style="5" customWidth="1"/>
    <col min="15878" max="15878" width="16.140625" style="5" customWidth="1"/>
    <col min="15879" max="15879" width="21.8515625" style="5" customWidth="1"/>
    <col min="15880" max="15880" width="20.7109375" style="5" customWidth="1"/>
    <col min="15881" max="16117" width="9.140625" style="5" customWidth="1"/>
    <col min="16118" max="16118" width="6.00390625" style="5" customWidth="1"/>
    <col min="16119" max="16119" width="6.28125" style="5" customWidth="1"/>
    <col min="16120" max="16120" width="118.140625" style="5" customWidth="1"/>
    <col min="16121" max="16121" width="6.140625" style="5" customWidth="1"/>
    <col min="16122" max="16122" width="8.28125" style="5" customWidth="1"/>
    <col min="16123" max="16123" width="11.8515625" style="5" bestFit="1" customWidth="1"/>
    <col min="16124" max="16124" width="11.28125" style="5" bestFit="1" customWidth="1"/>
    <col min="16125" max="16125" width="9.140625" style="5" customWidth="1"/>
    <col min="16126" max="16126" width="17.28125" style="5" customWidth="1"/>
    <col min="16127" max="16127" width="21.421875" style="5" customWidth="1"/>
    <col min="16128" max="16128" width="21.140625" style="5" customWidth="1"/>
    <col min="16129" max="16129" width="15.7109375" style="5" customWidth="1"/>
    <col min="16130" max="16130" width="61.28125" style="5" customWidth="1"/>
    <col min="16131" max="16131" width="9.140625" style="5" customWidth="1"/>
    <col min="16132" max="16132" width="28.7109375" style="5" customWidth="1"/>
    <col min="16133" max="16133" width="20.28125" style="5" customWidth="1"/>
    <col min="16134" max="16134" width="16.140625" style="5" customWidth="1"/>
    <col min="16135" max="16135" width="21.8515625" style="5" customWidth="1"/>
    <col min="16136" max="16136" width="20.7109375" style="5" customWidth="1"/>
    <col min="16137" max="16384" width="9.140625" style="5" customWidth="1"/>
  </cols>
  <sheetData>
    <row r="1" spans="2:4" ht="15">
      <c r="B1"/>
      <c r="C1" s="2"/>
      <c r="D1" s="3"/>
    </row>
    <row r="2" spans="2:10" ht="20.25">
      <c r="B2" s="34"/>
      <c r="C2" s="34"/>
      <c r="D2" s="34"/>
      <c r="E2" s="34"/>
      <c r="F2" s="33"/>
      <c r="G2" s="33"/>
      <c r="H2" s="33"/>
      <c r="I2" s="33"/>
      <c r="J2" s="33"/>
    </row>
    <row r="3" spans="2:10" ht="15">
      <c r="B3" s="6"/>
      <c r="D3" s="8"/>
      <c r="E3" s="9"/>
      <c r="F3" s="9"/>
      <c r="G3" s="9"/>
      <c r="H3" s="9"/>
      <c r="I3" s="9"/>
      <c r="J3" s="9"/>
    </row>
    <row r="4" spans="2:4" ht="15">
      <c r="B4" t="s">
        <v>11</v>
      </c>
      <c r="C4" t="s">
        <v>163</v>
      </c>
      <c r="D4" s="5"/>
    </row>
    <row r="5" spans="2:4" ht="15">
      <c r="B5" t="s">
        <v>12</v>
      </c>
      <c r="C5" t="s">
        <v>164</v>
      </c>
      <c r="D5" s="5"/>
    </row>
    <row r="6" spans="2:10" ht="16.5" thickBot="1">
      <c r="B6" s="80"/>
      <c r="C6" s="80"/>
      <c r="D6" s="11"/>
      <c r="E6" s="12"/>
      <c r="F6" s="12"/>
      <c r="G6" s="12"/>
      <c r="H6" s="12"/>
      <c r="I6" s="12"/>
      <c r="J6" s="12"/>
    </row>
    <row r="7" spans="1:10" ht="15">
      <c r="A7" s="81"/>
      <c r="B7" s="82" t="s">
        <v>4</v>
      </c>
      <c r="C7" s="84" t="s">
        <v>5</v>
      </c>
      <c r="D7" s="73" t="s">
        <v>44</v>
      </c>
      <c r="E7" s="71" t="s">
        <v>118</v>
      </c>
      <c r="F7" s="73" t="s">
        <v>6</v>
      </c>
      <c r="G7" s="74"/>
      <c r="H7" s="73" t="s">
        <v>7</v>
      </c>
      <c r="I7" s="75"/>
      <c r="J7" s="76"/>
    </row>
    <row r="8" spans="1:10" ht="15.75" thickBot="1">
      <c r="A8" s="81"/>
      <c r="B8" s="83"/>
      <c r="C8" s="85"/>
      <c r="D8" s="86"/>
      <c r="E8" s="72"/>
      <c r="F8" s="36" t="s">
        <v>8</v>
      </c>
      <c r="G8" s="36" t="s">
        <v>9</v>
      </c>
      <c r="H8" s="36" t="s">
        <v>8</v>
      </c>
      <c r="I8" s="36" t="s">
        <v>9</v>
      </c>
      <c r="J8" s="37" t="s">
        <v>13</v>
      </c>
    </row>
    <row r="9" spans="2:5" ht="15.75" thickBot="1">
      <c r="B9" s="78"/>
      <c r="C9" s="78"/>
      <c r="D9" s="78"/>
      <c r="E9" s="78"/>
    </row>
    <row r="10" spans="2:10" ht="15.75" thickBot="1">
      <c r="B10" s="13">
        <v>1</v>
      </c>
      <c r="C10" s="70" t="s">
        <v>45</v>
      </c>
      <c r="D10" s="70"/>
      <c r="E10" s="14"/>
      <c r="F10" s="14"/>
      <c r="G10" s="14"/>
      <c r="H10" s="45">
        <f>SUM(H11:H24)</f>
        <v>1855828.3864615946</v>
      </c>
      <c r="I10" s="45">
        <f>SUM(I11:I24)</f>
        <v>155940.9626529105</v>
      </c>
      <c r="J10" s="46">
        <f>SUM(J11:J24)</f>
        <v>2011769.3491145056</v>
      </c>
    </row>
    <row r="11" spans="2:10" ht="15">
      <c r="B11" s="42" t="s">
        <v>14</v>
      </c>
      <c r="C11" s="79" t="s">
        <v>166</v>
      </c>
      <c r="D11" s="79"/>
      <c r="E11" s="79"/>
      <c r="F11" s="43"/>
      <c r="G11" s="43"/>
      <c r="H11" s="43"/>
      <c r="I11" s="43"/>
      <c r="J11" s="44"/>
    </row>
    <row r="12" spans="2:11" ht="27.75" customHeight="1">
      <c r="B12" s="16" t="s">
        <v>154</v>
      </c>
      <c r="C12" s="17" t="s">
        <v>112</v>
      </c>
      <c r="D12" s="18" t="s">
        <v>46</v>
      </c>
      <c r="E12" s="18">
        <v>2</v>
      </c>
      <c r="F12" s="18">
        <v>185079.75508199955</v>
      </c>
      <c r="G12" s="18">
        <v>6723.600477588264</v>
      </c>
      <c r="H12" s="18">
        <f>E12*F12*(1+$D$89)</f>
        <v>370159.5101639991</v>
      </c>
      <c r="I12" s="18">
        <f>E12*G12*(1+$D$89)</f>
        <v>13447.200955176528</v>
      </c>
      <c r="J12" s="41">
        <f>H12+I12</f>
        <v>383606.71111917566</v>
      </c>
      <c r="K12" s="15"/>
    </row>
    <row r="13" spans="2:14" ht="41.25" customHeight="1">
      <c r="B13" s="16" t="s">
        <v>155</v>
      </c>
      <c r="C13" s="17" t="s">
        <v>165</v>
      </c>
      <c r="D13" s="18" t="s">
        <v>46</v>
      </c>
      <c r="E13" s="18">
        <v>4</v>
      </c>
      <c r="F13" s="18">
        <v>122641.19807750508</v>
      </c>
      <c r="G13" s="18">
        <v>7665.074879844067</v>
      </c>
      <c r="H13" s="18">
        <f>E13*F13*(1+$D$89)</f>
        <v>490564.7923100203</v>
      </c>
      <c r="I13" s="18">
        <f>E13*G13*(1+$D$89)</f>
        <v>30660.29951937627</v>
      </c>
      <c r="J13" s="41">
        <f>H13+I13</f>
        <v>521225.09182939655</v>
      </c>
      <c r="L13" s="68"/>
      <c r="N13" s="69"/>
    </row>
    <row r="14" spans="2:12" ht="15">
      <c r="B14" s="39" t="s">
        <v>17</v>
      </c>
      <c r="C14" s="77" t="s">
        <v>167</v>
      </c>
      <c r="D14" s="77"/>
      <c r="E14" s="77"/>
      <c r="F14" s="38">
        <v>0</v>
      </c>
      <c r="G14" s="38">
        <v>0</v>
      </c>
      <c r="H14" s="38"/>
      <c r="I14" s="38"/>
      <c r="J14" s="40"/>
      <c r="L14" s="68"/>
    </row>
    <row r="15" spans="2:12" ht="25.5">
      <c r="B15" s="16" t="s">
        <v>156</v>
      </c>
      <c r="C15" s="17" t="s">
        <v>168</v>
      </c>
      <c r="D15" s="18" t="s">
        <v>0</v>
      </c>
      <c r="E15" s="18">
        <v>2</v>
      </c>
      <c r="F15" s="18">
        <v>121770.92519745533</v>
      </c>
      <c r="G15" s="18">
        <v>3682.8068463916397</v>
      </c>
      <c r="H15" s="18">
        <f>E15*F15*(1+$D$89)</f>
        <v>243541.85039491067</v>
      </c>
      <c r="I15" s="18">
        <f>E15*G15*(1+$D$89)</f>
        <v>7365.6136927832795</v>
      </c>
      <c r="J15" s="41">
        <f aca="true" t="shared" si="0" ref="J15:J16">H15+I15</f>
        <v>250907.46408769395</v>
      </c>
      <c r="L15" s="68"/>
    </row>
    <row r="16" spans="2:10" ht="39.75" customHeight="1">
      <c r="B16" s="16" t="s">
        <v>157</v>
      </c>
      <c r="C16" s="17" t="s">
        <v>169</v>
      </c>
      <c r="D16" s="18" t="s">
        <v>0</v>
      </c>
      <c r="E16" s="18">
        <v>2</v>
      </c>
      <c r="F16" s="18">
        <v>133656.96005287502</v>
      </c>
      <c r="G16" s="18">
        <v>7445.272547133905</v>
      </c>
      <c r="H16" s="18">
        <f>E16*F16*(1+$D$89)</f>
        <v>267313.92010575003</v>
      </c>
      <c r="I16" s="18">
        <f>E16*G16*(1+$D$89)</f>
        <v>14890.54509426781</v>
      </c>
      <c r="J16" s="41">
        <f t="shared" si="0"/>
        <v>282204.46520001785</v>
      </c>
    </row>
    <row r="17" spans="2:10" ht="15">
      <c r="B17" s="39" t="s">
        <v>19</v>
      </c>
      <c r="C17" s="77" t="s">
        <v>170</v>
      </c>
      <c r="D17" s="77"/>
      <c r="E17" s="77"/>
      <c r="F17" s="38">
        <v>0</v>
      </c>
      <c r="G17" s="38">
        <v>0</v>
      </c>
      <c r="H17" s="38"/>
      <c r="I17" s="38"/>
      <c r="J17" s="40"/>
    </row>
    <row r="18" spans="2:10" ht="25.5">
      <c r="B18" s="16" t="s">
        <v>158</v>
      </c>
      <c r="C18" s="17" t="s">
        <v>113</v>
      </c>
      <c r="D18" s="18" t="s">
        <v>0</v>
      </c>
      <c r="E18" s="18">
        <v>2</v>
      </c>
      <c r="F18" s="18">
        <v>43721.180759942574</v>
      </c>
      <c r="G18" s="18">
        <v>3042.2292775307956</v>
      </c>
      <c r="H18" s="18">
        <f>E18*F18*(1+$D$89)</f>
        <v>87442.36151988515</v>
      </c>
      <c r="I18" s="18">
        <f>E18*G18*(1+$D$89)</f>
        <v>6084.458555061591</v>
      </c>
      <c r="J18" s="41">
        <f aca="true" t="shared" si="1" ref="J18:J19">H18+I18</f>
        <v>93526.82007494674</v>
      </c>
    </row>
    <row r="19" spans="2:10" ht="37.5" customHeight="1">
      <c r="B19" s="16" t="s">
        <v>159</v>
      </c>
      <c r="C19" s="17" t="s">
        <v>114</v>
      </c>
      <c r="D19" s="18" t="s">
        <v>0</v>
      </c>
      <c r="E19" s="18">
        <v>2</v>
      </c>
      <c r="F19" s="18">
        <v>78257.30087965832</v>
      </c>
      <c r="G19" s="18">
        <v>7158.744614158837</v>
      </c>
      <c r="H19" s="18">
        <f>E19*F19*(1+$D$89)</f>
        <v>156514.60175931663</v>
      </c>
      <c r="I19" s="18">
        <f>E19*G19*(1+$D$89)</f>
        <v>14317.489228317674</v>
      </c>
      <c r="J19" s="41">
        <f t="shared" si="1"/>
        <v>170832.09098763432</v>
      </c>
    </row>
    <row r="20" spans="2:10" ht="15">
      <c r="B20" s="39" t="s">
        <v>18</v>
      </c>
      <c r="C20" s="77" t="s">
        <v>47</v>
      </c>
      <c r="D20" s="77"/>
      <c r="E20" s="77"/>
      <c r="F20" s="38">
        <v>0</v>
      </c>
      <c r="G20" s="38">
        <v>0</v>
      </c>
      <c r="H20" s="38"/>
      <c r="I20" s="38"/>
      <c r="J20" s="40"/>
    </row>
    <row r="21" spans="2:10" ht="25.5">
      <c r="B21" s="16" t="s">
        <v>160</v>
      </c>
      <c r="C21" s="17" t="s">
        <v>115</v>
      </c>
      <c r="D21" s="18" t="s">
        <v>0</v>
      </c>
      <c r="E21" s="18">
        <v>1</v>
      </c>
      <c r="F21" s="18">
        <v>27826.89181701327</v>
      </c>
      <c r="G21" s="18">
        <v>4806.619191094211</v>
      </c>
      <c r="H21" s="18">
        <f>E21*F21*(1+$D$89)</f>
        <v>27826.89181701327</v>
      </c>
      <c r="I21" s="18">
        <f>E21*G21*(1+$D$89)</f>
        <v>4806.619191094211</v>
      </c>
      <c r="J21" s="41">
        <f aca="true" t="shared" si="2" ref="J21:J24">H21+I21</f>
        <v>32633.51100810748</v>
      </c>
    </row>
    <row r="22" spans="2:10" ht="25.5">
      <c r="B22" s="16" t="s">
        <v>161</v>
      </c>
      <c r="C22" s="17" t="s">
        <v>117</v>
      </c>
      <c r="D22" s="18" t="s">
        <v>0</v>
      </c>
      <c r="E22" s="18">
        <v>1</v>
      </c>
      <c r="F22" s="18">
        <v>10184.16899769268</v>
      </c>
      <c r="G22" s="18">
        <v>1993.3426863811296</v>
      </c>
      <c r="H22" s="18">
        <f>E22*F22*(1+$D$89)</f>
        <v>10184.16899769268</v>
      </c>
      <c r="I22" s="18">
        <f>E22*G22*(1+$D$89)</f>
        <v>1993.3426863811296</v>
      </c>
      <c r="J22" s="41">
        <f t="shared" si="2"/>
        <v>12177.511684073808</v>
      </c>
    </row>
    <row r="23" spans="2:10" ht="25.5">
      <c r="B23" s="16" t="s">
        <v>162</v>
      </c>
      <c r="C23" s="17" t="s">
        <v>116</v>
      </c>
      <c r="D23" s="18" t="s">
        <v>0</v>
      </c>
      <c r="E23" s="18">
        <v>1</v>
      </c>
      <c r="F23" s="18">
        <v>21499.80760337019</v>
      </c>
      <c r="G23" s="18">
        <v>3274.082376147745</v>
      </c>
      <c r="H23" s="18">
        <f>E23*F23*(1+$D$89)</f>
        <v>21499.80760337019</v>
      </c>
      <c r="I23" s="18">
        <f>E23*G23*(1+$D$89)</f>
        <v>3274.082376147745</v>
      </c>
      <c r="J23" s="41">
        <f t="shared" si="2"/>
        <v>24773.889979517935</v>
      </c>
    </row>
    <row r="24" spans="2:10" ht="26.25" thickBot="1">
      <c r="B24" s="16" t="s">
        <v>172</v>
      </c>
      <c r="C24" s="17" t="s">
        <v>171</v>
      </c>
      <c r="D24" s="66" t="s">
        <v>46</v>
      </c>
      <c r="E24" s="66">
        <v>52</v>
      </c>
      <c r="F24" s="18">
        <v>3476.5477267237807</v>
      </c>
      <c r="G24" s="18">
        <v>1136.5636798904668</v>
      </c>
      <c r="H24" s="18">
        <f>E24*F24*(1+$D$89)</f>
        <v>180780.4817896366</v>
      </c>
      <c r="I24" s="18">
        <f>E24*G24*(1+$D$89)</f>
        <v>59101.31135430427</v>
      </c>
      <c r="J24" s="41">
        <f t="shared" si="2"/>
        <v>239881.79314394086</v>
      </c>
    </row>
    <row r="25" spans="2:10" ht="15.75" thickBot="1">
      <c r="B25" s="13">
        <v>2</v>
      </c>
      <c r="C25" s="70" t="s">
        <v>48</v>
      </c>
      <c r="D25" s="70"/>
      <c r="E25" s="70"/>
      <c r="F25" s="51">
        <v>0</v>
      </c>
      <c r="G25" s="51">
        <v>0</v>
      </c>
      <c r="H25" s="45">
        <f>SUM(H26:H50)</f>
        <v>155208.7593251269</v>
      </c>
      <c r="I25" s="45">
        <f>SUM(I26:I50)</f>
        <v>116227.02102727228</v>
      </c>
      <c r="J25" s="46">
        <f>SUM(J26:J50)</f>
        <v>271435.7803523992</v>
      </c>
    </row>
    <row r="26" spans="2:10" ht="15">
      <c r="B26" s="49" t="s">
        <v>20</v>
      </c>
      <c r="C26" s="21" t="s">
        <v>49</v>
      </c>
      <c r="D26" s="22" t="s">
        <v>3</v>
      </c>
      <c r="E26" s="23">
        <v>69</v>
      </c>
      <c r="F26" s="23">
        <v>16.690870881792375</v>
      </c>
      <c r="G26" s="23">
        <v>67.88153229437091</v>
      </c>
      <c r="H26" s="23">
        <f aca="true" t="shared" si="3" ref="H26:H50">E26*F26*(1+$D$89)</f>
        <v>1151.6700908436737</v>
      </c>
      <c r="I26" s="23">
        <f aca="true" t="shared" si="4" ref="I26:I50">E26*G26*(1+$D$89)</f>
        <v>4683.825728311593</v>
      </c>
      <c r="J26" s="50">
        <f aca="true" t="shared" si="5" ref="J26:J50">H26+I26</f>
        <v>5835.495819155267</v>
      </c>
    </row>
    <row r="27" spans="2:10" ht="15">
      <c r="B27" s="20" t="s">
        <v>15</v>
      </c>
      <c r="C27" s="17" t="s">
        <v>50</v>
      </c>
      <c r="D27" s="19" t="s">
        <v>3</v>
      </c>
      <c r="E27" s="18">
        <v>144.6</v>
      </c>
      <c r="F27" s="18">
        <v>31.16307323270321</v>
      </c>
      <c r="G27" s="18">
        <v>91.35754367893449</v>
      </c>
      <c r="H27" s="18">
        <f t="shared" si="3"/>
        <v>4506.180389448884</v>
      </c>
      <c r="I27" s="18">
        <f t="shared" si="4"/>
        <v>13210.300815973927</v>
      </c>
      <c r="J27" s="41">
        <f t="shared" si="5"/>
        <v>17716.48120542281</v>
      </c>
    </row>
    <row r="28" spans="2:10" ht="15">
      <c r="B28" s="20" t="s">
        <v>23</v>
      </c>
      <c r="C28" s="17" t="s">
        <v>51</v>
      </c>
      <c r="D28" s="19" t="s">
        <v>3</v>
      </c>
      <c r="E28" s="18">
        <v>167.8</v>
      </c>
      <c r="F28" s="18">
        <v>38.42827463791336</v>
      </c>
      <c r="G28" s="18">
        <v>89.29391617108499</v>
      </c>
      <c r="H28" s="18">
        <f t="shared" si="3"/>
        <v>6448.264484241862</v>
      </c>
      <c r="I28" s="18">
        <f t="shared" si="4"/>
        <v>14983.519133508062</v>
      </c>
      <c r="J28" s="41">
        <f t="shared" si="5"/>
        <v>21431.783617749923</v>
      </c>
    </row>
    <row r="29" spans="2:10" ht="15">
      <c r="B29" s="20" t="s">
        <v>24</v>
      </c>
      <c r="C29" s="17" t="s">
        <v>52</v>
      </c>
      <c r="D29" s="19" t="s">
        <v>3</v>
      </c>
      <c r="E29" s="18">
        <v>117.1</v>
      </c>
      <c r="F29" s="18">
        <v>53.68138935972723</v>
      </c>
      <c r="G29" s="18">
        <v>100.27441490705891</v>
      </c>
      <c r="H29" s="18">
        <f t="shared" si="3"/>
        <v>6286.090694024058</v>
      </c>
      <c r="I29" s="18">
        <f t="shared" si="4"/>
        <v>11742.133985616598</v>
      </c>
      <c r="J29" s="41">
        <f t="shared" si="5"/>
        <v>18028.224679640654</v>
      </c>
    </row>
    <row r="30" spans="2:10" ht="15">
      <c r="B30" s="20" t="s">
        <v>25</v>
      </c>
      <c r="C30" s="17" t="s">
        <v>53</v>
      </c>
      <c r="D30" s="19" t="s">
        <v>3</v>
      </c>
      <c r="E30" s="18">
        <v>182.5</v>
      </c>
      <c r="F30" s="18">
        <v>64.89953595649155</v>
      </c>
      <c r="G30" s="18">
        <v>105.56991182255959</v>
      </c>
      <c r="H30" s="18">
        <f t="shared" si="3"/>
        <v>11844.165312059708</v>
      </c>
      <c r="I30" s="18">
        <f t="shared" si="4"/>
        <v>19266.508907617124</v>
      </c>
      <c r="J30" s="41">
        <f t="shared" si="5"/>
        <v>31110.674219676832</v>
      </c>
    </row>
    <row r="31" spans="2:10" ht="15">
      <c r="B31" s="20" t="s">
        <v>26</v>
      </c>
      <c r="C31" s="17" t="s">
        <v>54</v>
      </c>
      <c r="D31" s="19" t="s">
        <v>3</v>
      </c>
      <c r="E31" s="18">
        <v>23</v>
      </c>
      <c r="F31" s="18">
        <v>59.58489554120384</v>
      </c>
      <c r="G31" s="18">
        <v>88.27391932030199</v>
      </c>
      <c r="H31" s="18">
        <f t="shared" si="3"/>
        <v>1370.4525974476883</v>
      </c>
      <c r="I31" s="18">
        <f t="shared" si="4"/>
        <v>2030.3001443669457</v>
      </c>
      <c r="J31" s="41">
        <f t="shared" si="5"/>
        <v>3400.7527418146337</v>
      </c>
    </row>
    <row r="32" spans="2:10" ht="15">
      <c r="B32" s="20" t="s">
        <v>27</v>
      </c>
      <c r="C32" s="17" t="s">
        <v>55</v>
      </c>
      <c r="D32" s="19" t="s">
        <v>3</v>
      </c>
      <c r="E32" s="18">
        <v>53.3</v>
      </c>
      <c r="F32" s="18">
        <v>63.13040755534688</v>
      </c>
      <c r="G32" s="18">
        <v>85.51529310286031</v>
      </c>
      <c r="H32" s="18">
        <f t="shared" si="3"/>
        <v>3364.850722699988</v>
      </c>
      <c r="I32" s="18">
        <f t="shared" si="4"/>
        <v>4557.965122382454</v>
      </c>
      <c r="J32" s="41">
        <f t="shared" si="5"/>
        <v>7922.815845082442</v>
      </c>
    </row>
    <row r="33" spans="2:10" ht="15">
      <c r="B33" s="20" t="s">
        <v>28</v>
      </c>
      <c r="C33" s="17" t="s">
        <v>56</v>
      </c>
      <c r="D33" s="19" t="s">
        <v>3</v>
      </c>
      <c r="E33" s="18">
        <v>41.4</v>
      </c>
      <c r="F33" s="18">
        <v>67.83244874606159</v>
      </c>
      <c r="G33" s="18">
        <v>84.64154412953205</v>
      </c>
      <c r="H33" s="18">
        <f t="shared" si="3"/>
        <v>2808.2633780869496</v>
      </c>
      <c r="I33" s="18">
        <f t="shared" si="4"/>
        <v>3504.1599269626267</v>
      </c>
      <c r="J33" s="41">
        <f t="shared" si="5"/>
        <v>6312.423305049577</v>
      </c>
    </row>
    <row r="34" spans="2:10" ht="15">
      <c r="B34" s="20" t="s">
        <v>29</v>
      </c>
      <c r="C34" s="17" t="s">
        <v>57</v>
      </c>
      <c r="D34" s="19" t="s">
        <v>3</v>
      </c>
      <c r="E34" s="18">
        <v>42.5</v>
      </c>
      <c r="F34" s="18">
        <v>67.39752757487969</v>
      </c>
      <c r="G34" s="18">
        <v>77.271050722792</v>
      </c>
      <c r="H34" s="18">
        <f t="shared" si="3"/>
        <v>2864.3949219323868</v>
      </c>
      <c r="I34" s="18">
        <f t="shared" si="4"/>
        <v>3284.01965571866</v>
      </c>
      <c r="J34" s="41">
        <f t="shared" si="5"/>
        <v>6148.414577651047</v>
      </c>
    </row>
    <row r="35" spans="2:10" ht="15">
      <c r="B35" s="20" t="s">
        <v>138</v>
      </c>
      <c r="C35" s="17" t="s">
        <v>58</v>
      </c>
      <c r="D35" s="19" t="s">
        <v>3</v>
      </c>
      <c r="E35" s="18">
        <v>48.1</v>
      </c>
      <c r="F35" s="18">
        <v>98.76808362769658</v>
      </c>
      <c r="G35" s="18">
        <v>97.25666252095205</v>
      </c>
      <c r="H35" s="18">
        <f t="shared" si="3"/>
        <v>4750.7448224922055</v>
      </c>
      <c r="I35" s="18">
        <f t="shared" si="4"/>
        <v>4678.0454672577935</v>
      </c>
      <c r="J35" s="41">
        <f t="shared" si="5"/>
        <v>9428.790289749999</v>
      </c>
    </row>
    <row r="36" spans="2:10" ht="15">
      <c r="B36" s="20" t="s">
        <v>139</v>
      </c>
      <c r="C36" s="17" t="s">
        <v>59</v>
      </c>
      <c r="D36" s="19" t="s">
        <v>3</v>
      </c>
      <c r="E36" s="18">
        <v>7.5</v>
      </c>
      <c r="F36" s="18">
        <v>143.96152742581458</v>
      </c>
      <c r="G36" s="18">
        <v>132.78164110101324</v>
      </c>
      <c r="H36" s="18">
        <f t="shared" si="3"/>
        <v>1079.7114556936094</v>
      </c>
      <c r="I36" s="18">
        <f t="shared" si="4"/>
        <v>995.8623082575992</v>
      </c>
      <c r="J36" s="41">
        <f t="shared" si="5"/>
        <v>2075.5737639512085</v>
      </c>
    </row>
    <row r="37" spans="2:10" ht="15">
      <c r="B37" s="20" t="s">
        <v>140</v>
      </c>
      <c r="C37" s="17" t="s">
        <v>60</v>
      </c>
      <c r="D37" s="19" t="s">
        <v>3</v>
      </c>
      <c r="E37" s="18">
        <v>69</v>
      </c>
      <c r="F37" s="18">
        <v>34.08955564512171</v>
      </c>
      <c r="G37" s="18">
        <v>9.76523729417549</v>
      </c>
      <c r="H37" s="18">
        <f t="shared" si="3"/>
        <v>2352.179339513398</v>
      </c>
      <c r="I37" s="18">
        <f t="shared" si="4"/>
        <v>673.8013732981088</v>
      </c>
      <c r="J37" s="41">
        <f t="shared" si="5"/>
        <v>3025.980712811507</v>
      </c>
    </row>
    <row r="38" spans="2:10" ht="15">
      <c r="B38" s="20" t="s">
        <v>141</v>
      </c>
      <c r="C38" s="17" t="s">
        <v>61</v>
      </c>
      <c r="D38" s="19" t="s">
        <v>3</v>
      </c>
      <c r="E38" s="18">
        <v>144.6</v>
      </c>
      <c r="F38" s="18">
        <v>26.05078352915169</v>
      </c>
      <c r="G38" s="18">
        <v>7.547423265455164</v>
      </c>
      <c r="H38" s="18">
        <f t="shared" si="3"/>
        <v>3766.9432983153342</v>
      </c>
      <c r="I38" s="18">
        <f t="shared" si="4"/>
        <v>1091.3574041848167</v>
      </c>
      <c r="J38" s="41">
        <f t="shared" si="5"/>
        <v>4858.300702500151</v>
      </c>
    </row>
    <row r="39" spans="2:10" ht="15">
      <c r="B39" s="20" t="s">
        <v>142</v>
      </c>
      <c r="C39" s="17" t="s">
        <v>62</v>
      </c>
      <c r="D39" s="19" t="s">
        <v>3</v>
      </c>
      <c r="E39" s="18">
        <v>167.8</v>
      </c>
      <c r="F39" s="18">
        <v>34.298045263159324</v>
      </c>
      <c r="G39" s="18">
        <v>10.553244696356716</v>
      </c>
      <c r="H39" s="18">
        <f t="shared" si="3"/>
        <v>5755.211995158135</v>
      </c>
      <c r="I39" s="18">
        <f t="shared" si="4"/>
        <v>1770.834460048657</v>
      </c>
      <c r="J39" s="41">
        <f t="shared" si="5"/>
        <v>7526.046455206792</v>
      </c>
    </row>
    <row r="40" spans="2:10" ht="15">
      <c r="B40" s="20" t="s">
        <v>143</v>
      </c>
      <c r="C40" s="17" t="s">
        <v>63</v>
      </c>
      <c r="D40" s="19" t="s">
        <v>3</v>
      </c>
      <c r="E40" s="18">
        <v>117.1</v>
      </c>
      <c r="F40" s="18">
        <v>39.50942315365295</v>
      </c>
      <c r="G40" s="18">
        <v>11.311165499634514</v>
      </c>
      <c r="H40" s="18">
        <f t="shared" si="3"/>
        <v>4626.553451292761</v>
      </c>
      <c r="I40" s="18">
        <f t="shared" si="4"/>
        <v>1324.5374800072016</v>
      </c>
      <c r="J40" s="41">
        <f t="shared" si="5"/>
        <v>5951.090931299962</v>
      </c>
    </row>
    <row r="41" spans="2:10" ht="15">
      <c r="B41" s="20" t="s">
        <v>144</v>
      </c>
      <c r="C41" s="17" t="s">
        <v>64</v>
      </c>
      <c r="D41" s="19" t="s">
        <v>3</v>
      </c>
      <c r="E41" s="18">
        <v>182.5</v>
      </c>
      <c r="F41" s="18">
        <v>41.94023893525192</v>
      </c>
      <c r="G41" s="18">
        <v>11.891102226853034</v>
      </c>
      <c r="H41" s="18">
        <f t="shared" si="3"/>
        <v>7654.093605683475</v>
      </c>
      <c r="I41" s="18">
        <f t="shared" si="4"/>
        <v>2170.1261564006786</v>
      </c>
      <c r="J41" s="41">
        <f t="shared" si="5"/>
        <v>9824.219762084154</v>
      </c>
    </row>
    <row r="42" spans="2:10" ht="15">
      <c r="B42" s="20" t="s">
        <v>145</v>
      </c>
      <c r="C42" s="17" t="s">
        <v>65</v>
      </c>
      <c r="D42" s="19" t="s">
        <v>3</v>
      </c>
      <c r="E42" s="18">
        <v>23</v>
      </c>
      <c r="F42" s="18">
        <v>47.35550133604643</v>
      </c>
      <c r="G42" s="18">
        <v>12.426083550578582</v>
      </c>
      <c r="H42" s="18">
        <f t="shared" si="3"/>
        <v>1089.176530729068</v>
      </c>
      <c r="I42" s="18">
        <f t="shared" si="4"/>
        <v>285.7999216633074</v>
      </c>
      <c r="J42" s="41">
        <f t="shared" si="5"/>
        <v>1374.9764523923754</v>
      </c>
    </row>
    <row r="43" spans="2:10" ht="15">
      <c r="B43" s="20" t="s">
        <v>146</v>
      </c>
      <c r="C43" s="17" t="s">
        <v>66</v>
      </c>
      <c r="D43" s="19" t="s">
        <v>3</v>
      </c>
      <c r="E43" s="18">
        <v>53.3</v>
      </c>
      <c r="F43" s="18">
        <v>55.152193651419005</v>
      </c>
      <c r="G43" s="18">
        <v>14.047447297611791</v>
      </c>
      <c r="H43" s="18">
        <f t="shared" si="3"/>
        <v>2939.611921620633</v>
      </c>
      <c r="I43" s="18">
        <f t="shared" si="4"/>
        <v>748.7289409627084</v>
      </c>
      <c r="J43" s="41">
        <f t="shared" si="5"/>
        <v>3688.3408625833413</v>
      </c>
    </row>
    <row r="44" spans="2:10" ht="15">
      <c r="B44" s="20" t="s">
        <v>147</v>
      </c>
      <c r="C44" s="17" t="s">
        <v>67</v>
      </c>
      <c r="D44" s="19" t="s">
        <v>3</v>
      </c>
      <c r="E44" s="18">
        <v>41.4</v>
      </c>
      <c r="F44" s="18">
        <v>66.52639265704526</v>
      </c>
      <c r="G44" s="18">
        <v>14.993699471945527</v>
      </c>
      <c r="H44" s="18">
        <f t="shared" si="3"/>
        <v>2754.1926560016736</v>
      </c>
      <c r="I44" s="18">
        <f t="shared" si="4"/>
        <v>620.7391581385448</v>
      </c>
      <c r="J44" s="41">
        <f t="shared" si="5"/>
        <v>3374.931814140218</v>
      </c>
    </row>
    <row r="45" spans="2:10" ht="15">
      <c r="B45" s="20" t="s">
        <v>148</v>
      </c>
      <c r="C45" s="17" t="s">
        <v>68</v>
      </c>
      <c r="D45" s="19" t="s">
        <v>3</v>
      </c>
      <c r="E45" s="18">
        <v>42.5</v>
      </c>
      <c r="F45" s="18">
        <v>50.32413563243759</v>
      </c>
      <c r="G45" s="18">
        <v>13.138235876067622</v>
      </c>
      <c r="H45" s="18">
        <f t="shared" si="3"/>
        <v>2138.7757643785976</v>
      </c>
      <c r="I45" s="18">
        <f t="shared" si="4"/>
        <v>558.375024732874</v>
      </c>
      <c r="J45" s="41">
        <f t="shared" si="5"/>
        <v>2697.1507891114716</v>
      </c>
    </row>
    <row r="46" spans="2:10" ht="15">
      <c r="B46" s="20" t="s">
        <v>149</v>
      </c>
      <c r="C46" s="17" t="s">
        <v>69</v>
      </c>
      <c r="D46" s="19" t="s">
        <v>3</v>
      </c>
      <c r="E46" s="18">
        <v>48.1</v>
      </c>
      <c r="F46" s="18">
        <v>60.12404669267572</v>
      </c>
      <c r="G46" s="18">
        <v>17.215004822261854</v>
      </c>
      <c r="H46" s="18">
        <f t="shared" si="3"/>
        <v>2891.9666459177024</v>
      </c>
      <c r="I46" s="18">
        <f t="shared" si="4"/>
        <v>828.0417319507952</v>
      </c>
      <c r="J46" s="41">
        <f t="shared" si="5"/>
        <v>3720.0083778684975</v>
      </c>
    </row>
    <row r="47" spans="2:10" ht="15">
      <c r="B47" s="20" t="s">
        <v>150</v>
      </c>
      <c r="C47" s="17" t="s">
        <v>70</v>
      </c>
      <c r="D47" s="19" t="s">
        <v>3</v>
      </c>
      <c r="E47" s="18">
        <v>7.5</v>
      </c>
      <c r="F47" s="18">
        <v>94.15026583244934</v>
      </c>
      <c r="G47" s="18">
        <v>24.75865666792496</v>
      </c>
      <c r="H47" s="18">
        <f t="shared" si="3"/>
        <v>706.12699374337</v>
      </c>
      <c r="I47" s="18">
        <f t="shared" si="4"/>
        <v>185.6899250094372</v>
      </c>
      <c r="J47" s="41">
        <f t="shared" si="5"/>
        <v>891.8169187528072</v>
      </c>
    </row>
    <row r="48" spans="2:10" ht="15">
      <c r="B48" s="20" t="s">
        <v>151</v>
      </c>
      <c r="C48" s="17" t="s">
        <v>71</v>
      </c>
      <c r="D48" s="19" t="s">
        <v>1</v>
      </c>
      <c r="E48" s="18">
        <v>85.3</v>
      </c>
      <c r="F48" s="18">
        <v>311.945129685497</v>
      </c>
      <c r="G48" s="18">
        <v>79.79991689628993</v>
      </c>
      <c r="H48" s="18">
        <f t="shared" si="3"/>
        <v>26608.919562172894</v>
      </c>
      <c r="I48" s="18">
        <f t="shared" si="4"/>
        <v>6806.932911253531</v>
      </c>
      <c r="J48" s="41">
        <f t="shared" si="5"/>
        <v>33415.85247342642</v>
      </c>
    </row>
    <row r="49" spans="2:10" ht="15">
      <c r="B49" s="20" t="s">
        <v>152</v>
      </c>
      <c r="C49" s="17" t="s">
        <v>72</v>
      </c>
      <c r="D49" s="19" t="s">
        <v>46</v>
      </c>
      <c r="E49" s="18">
        <v>196</v>
      </c>
      <c r="F49" s="18">
        <v>49.5066363874187</v>
      </c>
      <c r="G49" s="18">
        <v>9.82983754984848</v>
      </c>
      <c r="H49" s="18">
        <f t="shared" si="3"/>
        <v>9703.300731934065</v>
      </c>
      <c r="I49" s="18">
        <f t="shared" si="4"/>
        <v>1926.6481597703018</v>
      </c>
      <c r="J49" s="41">
        <f t="shared" si="5"/>
        <v>11629.948891704367</v>
      </c>
    </row>
    <row r="50" spans="2:10" ht="15.75" thickBot="1">
      <c r="B50" s="52" t="s">
        <v>153</v>
      </c>
      <c r="C50" s="24" t="s">
        <v>73</v>
      </c>
      <c r="D50" s="64" t="s">
        <v>46</v>
      </c>
      <c r="E50" s="65">
        <v>39</v>
      </c>
      <c r="F50" s="47">
        <v>916.5876399921749</v>
      </c>
      <c r="G50" s="47">
        <v>366.63505599686994</v>
      </c>
      <c r="H50" s="47">
        <f t="shared" si="3"/>
        <v>35746.91795969482</v>
      </c>
      <c r="I50" s="47">
        <f t="shared" si="4"/>
        <v>14298.767183877928</v>
      </c>
      <c r="J50" s="48">
        <f t="shared" si="5"/>
        <v>50045.68514357275</v>
      </c>
    </row>
    <row r="51" spans="2:10" ht="15.75" thickBot="1">
      <c r="B51" s="13">
        <v>3</v>
      </c>
      <c r="C51" s="70" t="s">
        <v>74</v>
      </c>
      <c r="D51" s="70"/>
      <c r="E51" s="70"/>
      <c r="F51" s="51">
        <v>0</v>
      </c>
      <c r="G51" s="51">
        <v>0</v>
      </c>
      <c r="H51" s="45">
        <f>SUM(H52:H76)</f>
        <v>530804.9899180306</v>
      </c>
      <c r="I51" s="45">
        <f>SUM(I52:I76)</f>
        <v>550138.101349703</v>
      </c>
      <c r="J51" s="46">
        <f>SUM(J52:J76)</f>
        <v>1080943.0912677336</v>
      </c>
    </row>
    <row r="52" spans="2:10" ht="15">
      <c r="B52" s="49" t="s">
        <v>22</v>
      </c>
      <c r="C52" s="21" t="s">
        <v>75</v>
      </c>
      <c r="D52" s="22" t="s">
        <v>1</v>
      </c>
      <c r="E52" s="25">
        <v>2822</v>
      </c>
      <c r="F52" s="23">
        <v>25.449854768045576</v>
      </c>
      <c r="G52" s="23">
        <v>39.317739701531494</v>
      </c>
      <c r="H52" s="23">
        <f aca="true" t="shared" si="6" ref="H52:H76">E52*F52*(1+$D$89)</f>
        <v>71819.49015542462</v>
      </c>
      <c r="I52" s="23">
        <f aca="true" t="shared" si="7" ref="I52:I76">E52*G52*(1+$D$89)</f>
        <v>110954.66143772188</v>
      </c>
      <c r="J52" s="50">
        <f aca="true" t="shared" si="8" ref="J52:J76">H52+I52</f>
        <v>182774.1515931465</v>
      </c>
    </row>
    <row r="53" spans="2:10" ht="15">
      <c r="B53" s="20" t="s">
        <v>21</v>
      </c>
      <c r="C53" s="17" t="s">
        <v>76</v>
      </c>
      <c r="D53" s="26" t="s">
        <v>1</v>
      </c>
      <c r="E53" s="27">
        <v>4465.669</v>
      </c>
      <c r="F53" s="18">
        <v>19.21793189195548</v>
      </c>
      <c r="G53" s="18">
        <v>29.092992279514142</v>
      </c>
      <c r="H53" s="18">
        <f t="shared" si="6"/>
        <v>85820.92269401693</v>
      </c>
      <c r="I53" s="18">
        <f t="shared" si="7"/>
        <v>129919.67373986564</v>
      </c>
      <c r="J53" s="41">
        <f t="shared" si="8"/>
        <v>215740.59643388257</v>
      </c>
    </row>
    <row r="54" spans="2:10" ht="15">
      <c r="B54" s="20" t="s">
        <v>30</v>
      </c>
      <c r="C54" s="17" t="s">
        <v>77</v>
      </c>
      <c r="D54" s="26" t="s">
        <v>1</v>
      </c>
      <c r="E54" s="27">
        <v>5363.0070000000005</v>
      </c>
      <c r="F54" s="18">
        <v>25.87166227745957</v>
      </c>
      <c r="G54" s="18">
        <v>39.1657164323388</v>
      </c>
      <c r="H54" s="18">
        <f t="shared" si="6"/>
        <v>138749.90589565164</v>
      </c>
      <c r="I54" s="18">
        <f t="shared" si="7"/>
        <v>210046.01138664802</v>
      </c>
      <c r="J54" s="41">
        <f t="shared" si="8"/>
        <v>348795.91728229966</v>
      </c>
    </row>
    <row r="55" spans="2:10" ht="15">
      <c r="B55" s="20" t="s">
        <v>31</v>
      </c>
      <c r="C55" s="17" t="s">
        <v>78</v>
      </c>
      <c r="D55" s="26" t="s">
        <v>1</v>
      </c>
      <c r="E55" s="27">
        <v>164.931</v>
      </c>
      <c r="F55" s="18">
        <v>22.511387171694288</v>
      </c>
      <c r="G55" s="18">
        <v>34.07877688761104</v>
      </c>
      <c r="H55" s="18">
        <f t="shared" si="6"/>
        <v>3712.825597614711</v>
      </c>
      <c r="I55" s="18">
        <f t="shared" si="7"/>
        <v>5620.6467508505775</v>
      </c>
      <c r="J55" s="41">
        <f t="shared" si="8"/>
        <v>9333.47234846529</v>
      </c>
    </row>
    <row r="56" spans="2:10" ht="15">
      <c r="B56" s="20" t="s">
        <v>32</v>
      </c>
      <c r="C56" s="17" t="s">
        <v>79</v>
      </c>
      <c r="D56" s="26" t="s">
        <v>1</v>
      </c>
      <c r="E56" s="27">
        <v>1800.708</v>
      </c>
      <c r="F56" s="18">
        <v>24.364101172082314</v>
      </c>
      <c r="G56" s="18">
        <v>37.384070581501966</v>
      </c>
      <c r="H56" s="18">
        <f t="shared" si="6"/>
        <v>43872.631893378006</v>
      </c>
      <c r="I56" s="18">
        <f t="shared" si="7"/>
        <v>67317.79496867524</v>
      </c>
      <c r="J56" s="41">
        <f t="shared" si="8"/>
        <v>111190.42686205325</v>
      </c>
    </row>
    <row r="57" spans="2:10" ht="15">
      <c r="B57" s="20" t="s">
        <v>33</v>
      </c>
      <c r="C57" s="17" t="s">
        <v>80</v>
      </c>
      <c r="D57" s="26" t="s">
        <v>2</v>
      </c>
      <c r="E57" s="28">
        <v>959.811</v>
      </c>
      <c r="F57" s="18">
        <v>22.717203978188017</v>
      </c>
      <c r="G57" s="18">
        <v>5.59931083969423</v>
      </c>
      <c r="H57" s="18">
        <f t="shared" si="6"/>
        <v>21804.22226750862</v>
      </c>
      <c r="I57" s="18">
        <f t="shared" si="7"/>
        <v>5374.280136357758</v>
      </c>
      <c r="J57" s="41">
        <f t="shared" si="8"/>
        <v>27178.502403866376</v>
      </c>
    </row>
    <row r="58" spans="2:10" ht="15">
      <c r="B58" s="20" t="s">
        <v>121</v>
      </c>
      <c r="C58" s="17" t="s">
        <v>81</v>
      </c>
      <c r="D58" s="26" t="s">
        <v>2</v>
      </c>
      <c r="E58" s="28">
        <v>115.43000000000002</v>
      </c>
      <c r="F58" s="18">
        <v>104.6953800501602</v>
      </c>
      <c r="G58" s="18">
        <v>5.081125447315378</v>
      </c>
      <c r="H58" s="18">
        <f t="shared" si="6"/>
        <v>12084.987719189994</v>
      </c>
      <c r="I58" s="18">
        <f t="shared" si="7"/>
        <v>586.5143103836142</v>
      </c>
      <c r="J58" s="41">
        <f t="shared" si="8"/>
        <v>12671.502029573609</v>
      </c>
    </row>
    <row r="59" spans="2:10" ht="15">
      <c r="B59" s="20" t="s">
        <v>119</v>
      </c>
      <c r="C59" s="17" t="s">
        <v>82</v>
      </c>
      <c r="D59" s="26" t="s">
        <v>0</v>
      </c>
      <c r="E59" s="28">
        <v>2</v>
      </c>
      <c r="F59" s="18">
        <v>718.9688962515643</v>
      </c>
      <c r="G59" s="18">
        <v>43.354908316677246</v>
      </c>
      <c r="H59" s="18">
        <f t="shared" si="6"/>
        <v>1437.9377925031285</v>
      </c>
      <c r="I59" s="18">
        <f t="shared" si="7"/>
        <v>86.70981663335449</v>
      </c>
      <c r="J59" s="41">
        <f t="shared" si="8"/>
        <v>1524.647609136483</v>
      </c>
    </row>
    <row r="60" spans="2:10" ht="15">
      <c r="B60" s="20" t="s">
        <v>120</v>
      </c>
      <c r="C60" s="17" t="s">
        <v>83</v>
      </c>
      <c r="D60" s="26" t="s">
        <v>0</v>
      </c>
      <c r="E60" s="28">
        <v>29</v>
      </c>
      <c r="F60" s="18">
        <v>371.12597826744604</v>
      </c>
      <c r="G60" s="18">
        <v>41.06074653171744</v>
      </c>
      <c r="H60" s="18">
        <f t="shared" si="6"/>
        <v>10762.653369755935</v>
      </c>
      <c r="I60" s="18">
        <f t="shared" si="7"/>
        <v>1190.7616494198057</v>
      </c>
      <c r="J60" s="41">
        <f t="shared" si="8"/>
        <v>11953.415019175742</v>
      </c>
    </row>
    <row r="61" spans="2:10" ht="15">
      <c r="B61" s="20" t="s">
        <v>122</v>
      </c>
      <c r="C61" s="17" t="s">
        <v>84</v>
      </c>
      <c r="D61" s="26" t="s">
        <v>0</v>
      </c>
      <c r="E61" s="28">
        <v>47</v>
      </c>
      <c r="F61" s="18">
        <v>465.0299377411268</v>
      </c>
      <c r="G61" s="18">
        <v>35.96916645511478</v>
      </c>
      <c r="H61" s="18">
        <f t="shared" si="6"/>
        <v>21856.407073832957</v>
      </c>
      <c r="I61" s="18">
        <f t="shared" si="7"/>
        <v>1690.5508233903947</v>
      </c>
      <c r="J61" s="41">
        <f t="shared" si="8"/>
        <v>23546.95789722335</v>
      </c>
    </row>
    <row r="62" spans="2:10" ht="15">
      <c r="B62" s="20" t="s">
        <v>123</v>
      </c>
      <c r="C62" s="29" t="s">
        <v>85</v>
      </c>
      <c r="D62" s="19" t="s">
        <v>0</v>
      </c>
      <c r="E62" s="28">
        <v>5</v>
      </c>
      <c r="F62" s="18">
        <v>593.398137691442</v>
      </c>
      <c r="G62" s="18">
        <v>36.06929856555825</v>
      </c>
      <c r="H62" s="18">
        <f t="shared" si="6"/>
        <v>2966.99068845721</v>
      </c>
      <c r="I62" s="18">
        <f t="shared" si="7"/>
        <v>180.34649282779125</v>
      </c>
      <c r="J62" s="41">
        <f t="shared" si="8"/>
        <v>3147.3371812850014</v>
      </c>
    </row>
    <row r="63" spans="2:10" ht="15">
      <c r="B63" s="20" t="s">
        <v>124</v>
      </c>
      <c r="C63" s="29" t="s">
        <v>86</v>
      </c>
      <c r="D63" s="19" t="s">
        <v>0</v>
      </c>
      <c r="E63" s="28">
        <v>8</v>
      </c>
      <c r="F63" s="18">
        <v>883.7371698003218</v>
      </c>
      <c r="G63" s="18">
        <v>42.31980813128302</v>
      </c>
      <c r="H63" s="18">
        <f t="shared" si="6"/>
        <v>7069.897358402574</v>
      </c>
      <c r="I63" s="18">
        <f t="shared" si="7"/>
        <v>338.55846505026415</v>
      </c>
      <c r="J63" s="41">
        <f t="shared" si="8"/>
        <v>7408.455823452839</v>
      </c>
    </row>
    <row r="64" spans="2:10" ht="15">
      <c r="B64" s="20" t="s">
        <v>125</v>
      </c>
      <c r="C64" s="29" t="s">
        <v>87</v>
      </c>
      <c r="D64" s="19" t="s">
        <v>0</v>
      </c>
      <c r="E64" s="28">
        <v>5</v>
      </c>
      <c r="F64" s="18">
        <v>805.8712157680588</v>
      </c>
      <c r="G64" s="18">
        <v>43.241870114383644</v>
      </c>
      <c r="H64" s="18">
        <f t="shared" si="6"/>
        <v>4029.3560788402942</v>
      </c>
      <c r="I64" s="18">
        <f t="shared" si="7"/>
        <v>216.2093505719182</v>
      </c>
      <c r="J64" s="41">
        <f t="shared" si="8"/>
        <v>4245.565429412212</v>
      </c>
    </row>
    <row r="65" spans="2:10" ht="15">
      <c r="B65" s="20" t="s">
        <v>126</v>
      </c>
      <c r="C65" s="29" t="s">
        <v>88</v>
      </c>
      <c r="D65" s="19" t="s">
        <v>0</v>
      </c>
      <c r="E65" s="28">
        <v>2</v>
      </c>
      <c r="F65" s="18">
        <v>1223.0789129011275</v>
      </c>
      <c r="G65" s="18">
        <v>56.11968021408682</v>
      </c>
      <c r="H65" s="18">
        <f t="shared" si="6"/>
        <v>2446.157825802255</v>
      </c>
      <c r="I65" s="18">
        <f t="shared" si="7"/>
        <v>112.23936042817364</v>
      </c>
      <c r="J65" s="41">
        <f t="shared" si="8"/>
        <v>2558.397186230429</v>
      </c>
    </row>
    <row r="66" spans="2:10" ht="15">
      <c r="B66" s="20" t="s">
        <v>127</v>
      </c>
      <c r="C66" s="29" t="s">
        <v>89</v>
      </c>
      <c r="D66" s="19" t="s">
        <v>0</v>
      </c>
      <c r="E66" s="28">
        <v>44</v>
      </c>
      <c r="F66" s="18">
        <v>295.73294267096526</v>
      </c>
      <c r="G66" s="18">
        <v>32.515140293666335</v>
      </c>
      <c r="H66" s="18">
        <f t="shared" si="6"/>
        <v>13012.249477522471</v>
      </c>
      <c r="I66" s="18">
        <f t="shared" si="7"/>
        <v>1430.6661729213188</v>
      </c>
      <c r="J66" s="41">
        <f t="shared" si="8"/>
        <v>14442.91565044379</v>
      </c>
    </row>
    <row r="67" spans="2:10" ht="15">
      <c r="B67" s="20" t="s">
        <v>128</v>
      </c>
      <c r="C67" s="29" t="s">
        <v>90</v>
      </c>
      <c r="D67" s="19" t="s">
        <v>0</v>
      </c>
      <c r="E67" s="28">
        <v>7</v>
      </c>
      <c r="F67" s="18">
        <v>277.6095725311697</v>
      </c>
      <c r="G67" s="18">
        <v>32.4112698894259</v>
      </c>
      <c r="H67" s="18">
        <f t="shared" si="6"/>
        <v>1943.2670077181879</v>
      </c>
      <c r="I67" s="18">
        <f t="shared" si="7"/>
        <v>226.8788892259813</v>
      </c>
      <c r="J67" s="41">
        <f t="shared" si="8"/>
        <v>2170.145896944169</v>
      </c>
    </row>
    <row r="68" spans="2:10" ht="15">
      <c r="B68" s="20" t="s">
        <v>129</v>
      </c>
      <c r="C68" s="29" t="s">
        <v>91</v>
      </c>
      <c r="D68" s="19" t="s">
        <v>0</v>
      </c>
      <c r="E68" s="28">
        <v>9</v>
      </c>
      <c r="F68" s="18">
        <v>326.22781417377604</v>
      </c>
      <c r="G68" s="18">
        <v>37.41144657956147</v>
      </c>
      <c r="H68" s="18">
        <f t="shared" si="6"/>
        <v>2936.0503275639844</v>
      </c>
      <c r="I68" s="18">
        <f t="shared" si="7"/>
        <v>336.70301921605324</v>
      </c>
      <c r="J68" s="41">
        <f t="shared" si="8"/>
        <v>3272.7533467800376</v>
      </c>
    </row>
    <row r="69" spans="2:10" ht="15">
      <c r="B69" s="20" t="s">
        <v>130</v>
      </c>
      <c r="C69" s="29" t="s">
        <v>92</v>
      </c>
      <c r="D69" s="19" t="s">
        <v>0</v>
      </c>
      <c r="E69" s="28">
        <v>3</v>
      </c>
      <c r="F69" s="18">
        <v>262.5063516717959</v>
      </c>
      <c r="G69" s="18">
        <v>41.391043002191886</v>
      </c>
      <c r="H69" s="18">
        <f t="shared" si="6"/>
        <v>787.5190550153877</v>
      </c>
      <c r="I69" s="18">
        <f t="shared" si="7"/>
        <v>124.17312900657566</v>
      </c>
      <c r="J69" s="41">
        <f t="shared" si="8"/>
        <v>911.6921840219634</v>
      </c>
    </row>
    <row r="70" spans="2:10" ht="15">
      <c r="B70" s="20" t="s">
        <v>131</v>
      </c>
      <c r="C70" s="29" t="s">
        <v>93</v>
      </c>
      <c r="D70" s="19" t="s">
        <v>0</v>
      </c>
      <c r="E70" s="28">
        <v>8</v>
      </c>
      <c r="F70" s="18">
        <v>971.9323701185043</v>
      </c>
      <c r="G70" s="18">
        <v>66.30236323289022</v>
      </c>
      <c r="H70" s="18">
        <f t="shared" si="6"/>
        <v>7775.4589609480345</v>
      </c>
      <c r="I70" s="18">
        <f t="shared" si="7"/>
        <v>530.4189058631217</v>
      </c>
      <c r="J70" s="41">
        <f t="shared" si="8"/>
        <v>8305.877866811155</v>
      </c>
    </row>
    <row r="71" spans="2:10" ht="15">
      <c r="B71" s="20" t="s">
        <v>132</v>
      </c>
      <c r="C71" s="29" t="s">
        <v>94</v>
      </c>
      <c r="D71" s="19" t="s">
        <v>0</v>
      </c>
      <c r="E71" s="28">
        <v>28</v>
      </c>
      <c r="F71" s="18">
        <v>436.0489262891627</v>
      </c>
      <c r="G71" s="18">
        <v>25.492091075366435</v>
      </c>
      <c r="H71" s="18">
        <f t="shared" si="6"/>
        <v>12209.369936096555</v>
      </c>
      <c r="I71" s="18">
        <f t="shared" si="7"/>
        <v>713.7785501102602</v>
      </c>
      <c r="J71" s="41">
        <f t="shared" si="8"/>
        <v>12923.148486206816</v>
      </c>
    </row>
    <row r="72" spans="2:10" ht="15">
      <c r="B72" s="20" t="s">
        <v>133</v>
      </c>
      <c r="C72" s="29" t="s">
        <v>95</v>
      </c>
      <c r="D72" s="19" t="s">
        <v>0</v>
      </c>
      <c r="E72" s="28">
        <v>3</v>
      </c>
      <c r="F72" s="18">
        <v>944.5559753876074</v>
      </c>
      <c r="G72" s="18">
        <v>33.78899424150791</v>
      </c>
      <c r="H72" s="18">
        <f t="shared" si="6"/>
        <v>2833.6679261628224</v>
      </c>
      <c r="I72" s="18">
        <f t="shared" si="7"/>
        <v>101.36698272452372</v>
      </c>
      <c r="J72" s="41">
        <f t="shared" si="8"/>
        <v>2935.0349088873463</v>
      </c>
    </row>
    <row r="73" spans="2:10" ht="15">
      <c r="B73" s="20" t="s">
        <v>134</v>
      </c>
      <c r="C73" s="29" t="s">
        <v>96</v>
      </c>
      <c r="D73" s="19" t="s">
        <v>0</v>
      </c>
      <c r="E73" s="28">
        <v>8</v>
      </c>
      <c r="F73" s="18">
        <v>1096.2376533449633</v>
      </c>
      <c r="G73" s="18">
        <v>45.178279046943935</v>
      </c>
      <c r="H73" s="18">
        <f t="shared" si="6"/>
        <v>8769.901226759706</v>
      </c>
      <c r="I73" s="18">
        <f t="shared" si="7"/>
        <v>361.4262323755515</v>
      </c>
      <c r="J73" s="41">
        <f t="shared" si="8"/>
        <v>9131.327459135258</v>
      </c>
    </row>
    <row r="74" spans="2:10" ht="15">
      <c r="B74" s="20" t="s">
        <v>135</v>
      </c>
      <c r="C74" s="29" t="s">
        <v>97</v>
      </c>
      <c r="D74" s="19" t="s">
        <v>0</v>
      </c>
      <c r="E74" s="28">
        <v>25</v>
      </c>
      <c r="F74" s="18">
        <v>493.3407704581215</v>
      </c>
      <c r="G74" s="18">
        <v>75.2553717647982</v>
      </c>
      <c r="H74" s="18">
        <f t="shared" si="6"/>
        <v>12333.519261453037</v>
      </c>
      <c r="I74" s="18">
        <f t="shared" si="7"/>
        <v>1881.384294119955</v>
      </c>
      <c r="J74" s="41">
        <f t="shared" si="8"/>
        <v>14214.903555572992</v>
      </c>
    </row>
    <row r="75" spans="2:10" ht="15">
      <c r="B75" s="20" t="s">
        <v>136</v>
      </c>
      <c r="C75" s="29" t="s">
        <v>98</v>
      </c>
      <c r="D75" s="26" t="s">
        <v>0</v>
      </c>
      <c r="E75" s="28">
        <v>120</v>
      </c>
      <c r="F75" s="18">
        <v>208.65091502502568</v>
      </c>
      <c r="G75" s="18">
        <v>60.52469290802273</v>
      </c>
      <c r="H75" s="18">
        <f t="shared" si="6"/>
        <v>25038.10980300308</v>
      </c>
      <c r="I75" s="18">
        <f t="shared" si="7"/>
        <v>7262.963148962727</v>
      </c>
      <c r="J75" s="41">
        <f t="shared" si="8"/>
        <v>32301.07295196581</v>
      </c>
    </row>
    <row r="76" spans="2:10" ht="15.75" thickBot="1">
      <c r="B76" s="52" t="s">
        <v>137</v>
      </c>
      <c r="C76" s="24" t="s">
        <v>99</v>
      </c>
      <c r="D76" s="53" t="s">
        <v>0</v>
      </c>
      <c r="E76" s="54">
        <v>4</v>
      </c>
      <c r="F76" s="47">
        <v>3682.8726313521115</v>
      </c>
      <c r="G76" s="47">
        <v>883.3458340881449</v>
      </c>
      <c r="H76" s="47">
        <f t="shared" si="6"/>
        <v>14731.490525408446</v>
      </c>
      <c r="I76" s="47">
        <f t="shared" si="7"/>
        <v>3533.3833363525796</v>
      </c>
      <c r="J76" s="48">
        <f t="shared" si="8"/>
        <v>18264.873861761025</v>
      </c>
    </row>
    <row r="77" spans="2:10" ht="15.75" thickBot="1">
      <c r="B77" s="13">
        <v>4</v>
      </c>
      <c r="C77" s="70" t="s">
        <v>100</v>
      </c>
      <c r="D77" s="70"/>
      <c r="E77" s="70"/>
      <c r="F77" s="51">
        <v>0</v>
      </c>
      <c r="G77" s="51">
        <v>0</v>
      </c>
      <c r="H77" s="45">
        <f>SUM(H78:H88)</f>
        <v>54543.46226753305</v>
      </c>
      <c r="I77" s="45">
        <f aca="true" t="shared" si="9" ref="I77:J77">SUM(I78:I88)</f>
        <v>76426.90274407495</v>
      </c>
      <c r="J77" s="46">
        <f t="shared" si="9"/>
        <v>130970.36501160801</v>
      </c>
    </row>
    <row r="78" spans="2:10" ht="15">
      <c r="B78" s="49" t="s">
        <v>34</v>
      </c>
      <c r="C78" s="31" t="s">
        <v>101</v>
      </c>
      <c r="D78" s="55" t="s">
        <v>3</v>
      </c>
      <c r="E78" s="56">
        <v>1700</v>
      </c>
      <c r="F78" s="23">
        <v>3.8087341839067137</v>
      </c>
      <c r="G78" s="23">
        <v>8.297599472082483</v>
      </c>
      <c r="H78" s="23">
        <f aca="true" t="shared" si="10" ref="H78:H88">E78*F78*(1+$D$89)</f>
        <v>6474.8481126414135</v>
      </c>
      <c r="I78" s="23">
        <f aca="true" t="shared" si="11" ref="I78:I88">E78*G78*(1+$D$89)</f>
        <v>14105.919102540222</v>
      </c>
      <c r="J78" s="50">
        <f aca="true" t="shared" si="12" ref="J78:J88">H78+I78</f>
        <v>20580.767215181637</v>
      </c>
    </row>
    <row r="79" spans="2:10" ht="15">
      <c r="B79" s="20" t="s">
        <v>35</v>
      </c>
      <c r="C79" s="29" t="s">
        <v>102</v>
      </c>
      <c r="D79" s="30" t="s">
        <v>3</v>
      </c>
      <c r="E79" s="28">
        <v>800</v>
      </c>
      <c r="F79" s="18">
        <v>4.736899343866954</v>
      </c>
      <c r="G79" s="18">
        <v>9.304623711167233</v>
      </c>
      <c r="H79" s="18">
        <f t="shared" si="10"/>
        <v>3789.519475093563</v>
      </c>
      <c r="I79" s="18">
        <f t="shared" si="11"/>
        <v>7443.698968933786</v>
      </c>
      <c r="J79" s="41">
        <f t="shared" si="12"/>
        <v>11233.218444027349</v>
      </c>
    </row>
    <row r="80" spans="2:10" ht="15">
      <c r="B80" s="20" t="s">
        <v>36</v>
      </c>
      <c r="C80" s="29" t="s">
        <v>103</v>
      </c>
      <c r="D80" s="30" t="s">
        <v>3</v>
      </c>
      <c r="E80" s="28">
        <v>500</v>
      </c>
      <c r="F80" s="18">
        <v>25.200016820176074</v>
      </c>
      <c r="G80" s="18">
        <v>53.454581133706824</v>
      </c>
      <c r="H80" s="18">
        <f t="shared" si="10"/>
        <v>12600.008410088038</v>
      </c>
      <c r="I80" s="18">
        <f t="shared" si="11"/>
        <v>26727.29056685341</v>
      </c>
      <c r="J80" s="41">
        <f t="shared" si="12"/>
        <v>39327.29897694145</v>
      </c>
    </row>
    <row r="81" spans="2:10" ht="15">
      <c r="B81" s="20" t="s">
        <v>16</v>
      </c>
      <c r="C81" s="29" t="s">
        <v>104</v>
      </c>
      <c r="D81" s="30" t="s">
        <v>3</v>
      </c>
      <c r="E81" s="28">
        <v>300</v>
      </c>
      <c r="F81" s="18">
        <v>16.476465451766533</v>
      </c>
      <c r="G81" s="18">
        <v>38.29037745833068</v>
      </c>
      <c r="H81" s="18">
        <f t="shared" si="10"/>
        <v>4942.93963552996</v>
      </c>
      <c r="I81" s="18">
        <f>E81*G81*(1+$D$89)</f>
        <v>11487.113237499205</v>
      </c>
      <c r="J81" s="41">
        <f t="shared" si="12"/>
        <v>16430.052873029163</v>
      </c>
    </row>
    <row r="82" spans="2:10" ht="15">
      <c r="B82" s="20" t="s">
        <v>37</v>
      </c>
      <c r="C82" s="29" t="s">
        <v>105</v>
      </c>
      <c r="D82" s="30" t="s">
        <v>3</v>
      </c>
      <c r="E82" s="28">
        <v>50</v>
      </c>
      <c r="F82" s="18">
        <v>6.31059379185965</v>
      </c>
      <c r="G82" s="18">
        <v>27.84085496408669</v>
      </c>
      <c r="H82" s="18">
        <f t="shared" si="10"/>
        <v>315.5296895929825</v>
      </c>
      <c r="I82" s="18">
        <f t="shared" si="11"/>
        <v>1392.0427482043347</v>
      </c>
      <c r="J82" s="41">
        <f t="shared" si="12"/>
        <v>1707.5724377973172</v>
      </c>
    </row>
    <row r="83" spans="2:10" ht="15">
      <c r="B83" s="20" t="s">
        <v>38</v>
      </c>
      <c r="C83" s="29" t="s">
        <v>106</v>
      </c>
      <c r="D83" s="30" t="s">
        <v>3</v>
      </c>
      <c r="E83" s="28">
        <v>50</v>
      </c>
      <c r="F83" s="18">
        <v>3.4498880270610788</v>
      </c>
      <c r="G83" s="18">
        <v>18.215408782882495</v>
      </c>
      <c r="H83" s="18">
        <f t="shared" si="10"/>
        <v>172.49440135305395</v>
      </c>
      <c r="I83" s="18">
        <f t="shared" si="11"/>
        <v>910.7704391441248</v>
      </c>
      <c r="J83" s="41">
        <f t="shared" si="12"/>
        <v>1083.2648404971787</v>
      </c>
    </row>
    <row r="84" spans="2:10" ht="15">
      <c r="B84" s="20" t="s">
        <v>39</v>
      </c>
      <c r="C84" s="29" t="s">
        <v>107</v>
      </c>
      <c r="D84" s="30" t="s">
        <v>0</v>
      </c>
      <c r="E84" s="28">
        <v>60</v>
      </c>
      <c r="F84" s="18">
        <v>7.3775751252392885</v>
      </c>
      <c r="G84" s="18">
        <v>30.71973904607835</v>
      </c>
      <c r="H84" s="18">
        <f t="shared" si="10"/>
        <v>442.6545075143573</v>
      </c>
      <c r="I84" s="18">
        <f t="shared" si="11"/>
        <v>1843.184342764701</v>
      </c>
      <c r="J84" s="41">
        <f t="shared" si="12"/>
        <v>2285.838850279058</v>
      </c>
    </row>
    <row r="85" spans="2:10" ht="15">
      <c r="B85" s="20" t="s">
        <v>40</v>
      </c>
      <c r="C85" s="29" t="s">
        <v>108</v>
      </c>
      <c r="D85" s="30" t="s">
        <v>0</v>
      </c>
      <c r="E85" s="28">
        <v>80</v>
      </c>
      <c r="F85" s="18">
        <v>7.053980341863908</v>
      </c>
      <c r="G85" s="18">
        <v>30.52449675206564</v>
      </c>
      <c r="H85" s="18">
        <f t="shared" si="10"/>
        <v>564.3184273491127</v>
      </c>
      <c r="I85" s="18">
        <f t="shared" si="11"/>
        <v>2441.9597401652513</v>
      </c>
      <c r="J85" s="41">
        <f t="shared" si="12"/>
        <v>3006.278167514364</v>
      </c>
    </row>
    <row r="86" spans="2:10" ht="15">
      <c r="B86" s="20" t="s">
        <v>41</v>
      </c>
      <c r="C86" s="29" t="s">
        <v>109</v>
      </c>
      <c r="D86" s="26" t="s">
        <v>0</v>
      </c>
      <c r="E86" s="28">
        <v>250</v>
      </c>
      <c r="F86" s="18">
        <v>26.472375346097728</v>
      </c>
      <c r="G86" s="18">
        <v>8.299447405803612</v>
      </c>
      <c r="H86" s="18">
        <f t="shared" si="10"/>
        <v>6618.093836524432</v>
      </c>
      <c r="I86" s="18">
        <f t="shared" si="11"/>
        <v>2074.861851450903</v>
      </c>
      <c r="J86" s="41">
        <f t="shared" si="12"/>
        <v>8692.955687975335</v>
      </c>
    </row>
    <row r="87" spans="2:10" ht="15">
      <c r="B87" s="20" t="s">
        <v>42</v>
      </c>
      <c r="C87" s="29" t="s">
        <v>110</v>
      </c>
      <c r="D87" s="26" t="s">
        <v>0</v>
      </c>
      <c r="E87" s="28">
        <v>300</v>
      </c>
      <c r="F87" s="18">
        <v>26.190227513541213</v>
      </c>
      <c r="G87" s="18">
        <v>8.245071624633344</v>
      </c>
      <c r="H87" s="18">
        <f t="shared" si="10"/>
        <v>7857.068254062364</v>
      </c>
      <c r="I87" s="18">
        <f t="shared" si="11"/>
        <v>2473.521487390003</v>
      </c>
      <c r="J87" s="41">
        <f t="shared" si="12"/>
        <v>10330.589741452368</v>
      </c>
    </row>
    <row r="88" spans="2:10" ht="15.75" thickBot="1">
      <c r="B88" s="52" t="s">
        <v>43</v>
      </c>
      <c r="C88" s="32" t="s">
        <v>111</v>
      </c>
      <c r="D88" s="53" t="s">
        <v>3</v>
      </c>
      <c r="E88" s="54">
        <v>1050</v>
      </c>
      <c r="F88" s="47">
        <v>10.25332144550835</v>
      </c>
      <c r="G88" s="47">
        <v>5.263371675360952</v>
      </c>
      <c r="H88" s="47">
        <f t="shared" si="10"/>
        <v>10765.987517783768</v>
      </c>
      <c r="I88" s="47">
        <f t="shared" si="11"/>
        <v>5526.540259129</v>
      </c>
      <c r="J88" s="48">
        <f t="shared" si="12"/>
        <v>16292.527776912768</v>
      </c>
    </row>
    <row r="89" spans="2:10" ht="17.25" thickBot="1">
      <c r="B89" s="57">
        <v>5</v>
      </c>
      <c r="C89" s="58" t="s">
        <v>10</v>
      </c>
      <c r="D89" s="59">
        <v>0</v>
      </c>
      <c r="E89" s="60"/>
      <c r="F89" s="61"/>
      <c r="G89" s="61"/>
      <c r="H89" s="62">
        <f>H10+H25+H51+H77</f>
        <v>2596385.597972285</v>
      </c>
      <c r="I89" s="62">
        <f>I10+I25+I51+I77</f>
        <v>898732.9877739608</v>
      </c>
      <c r="J89" s="63">
        <f>J10+J25+J51+J77</f>
        <v>3495118.5857462464</v>
      </c>
    </row>
    <row r="90" ht="15">
      <c r="K90" s="67"/>
    </row>
    <row r="91" ht="15">
      <c r="J91" s="35"/>
    </row>
    <row r="92" spans="8:10" ht="15">
      <c r="H92" s="35"/>
      <c r="I92" s="35"/>
      <c r="J92" s="35"/>
    </row>
    <row r="93" spans="8:11" ht="15">
      <c r="H93" s="35"/>
      <c r="I93" s="35"/>
      <c r="J93" s="35"/>
      <c r="K93" s="67"/>
    </row>
    <row r="94" spans="8:10" ht="15">
      <c r="H94" s="35"/>
      <c r="I94" s="35"/>
      <c r="J94" s="35"/>
    </row>
  </sheetData>
  <mergeCells count="17">
    <mergeCell ref="F7:G7"/>
    <mergeCell ref="H7:J7"/>
    <mergeCell ref="B9:E9"/>
    <mergeCell ref="C10:D10"/>
    <mergeCell ref="C11:E11"/>
    <mergeCell ref="C14:E14"/>
    <mergeCell ref="B6:C6"/>
    <mergeCell ref="A7:A8"/>
    <mergeCell ref="B7:B8"/>
    <mergeCell ref="C7:C8"/>
    <mergeCell ref="D7:D8"/>
    <mergeCell ref="E7:E8"/>
    <mergeCell ref="C17:E17"/>
    <mergeCell ref="C20:E20"/>
    <mergeCell ref="C25:E25"/>
    <mergeCell ref="C51:E51"/>
    <mergeCell ref="C77:E7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pedro.muller</cp:lastModifiedBy>
  <dcterms:created xsi:type="dcterms:W3CDTF">2021-09-15T13:47:12Z</dcterms:created>
  <dcterms:modified xsi:type="dcterms:W3CDTF">2023-01-31T15:41:18Z</dcterms:modified>
  <cp:category/>
  <cp:version/>
  <cp:contentType/>
  <cp:contentStatus/>
</cp:coreProperties>
</file>