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Compras\##LICITAÇÕES\##PROCESSOS LICITATÓRIOS\2022\Processo 174754 - CR 0001 .2022 REFORMA PROJETO AMPLIAR HT\"/>
    </mc:Choice>
  </mc:AlternateContent>
  <xr:revisionPtr revIDLastSave="0" documentId="8_{1AC6BE8B-4238-47EE-A682-36101441BB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OMPOSIÇÕES PRÓPRIAS DE CUSTO-H" sheetId="1" r:id="rId1"/>
  </sheets>
  <externalReferences>
    <externalReference r:id="rId2"/>
  </externalReferences>
  <definedNames>
    <definedName name="_xlnm.Print_Area" localSheetId="0">'COMPOSIÇÕES PRÓPRIAS DE CUSTO-H'!$A$1:$L$1313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6" i="1" l="1"/>
  <c r="K535" i="1"/>
  <c r="K534" i="1"/>
  <c r="J533" i="1"/>
  <c r="J537" i="1" s="1"/>
  <c r="K529" i="1"/>
  <c r="K530" i="1" s="1"/>
  <c r="L530" i="1" s="1"/>
  <c r="K525" i="1"/>
  <c r="K524" i="1"/>
  <c r="J523" i="1"/>
  <c r="J526" i="1" s="1"/>
  <c r="K519" i="1"/>
  <c r="K518" i="1"/>
  <c r="J517" i="1"/>
  <c r="J520" i="1" s="1"/>
  <c r="K513" i="1"/>
  <c r="K512" i="1"/>
  <c r="J511" i="1"/>
  <c r="J514" i="1" s="1"/>
  <c r="K507" i="1"/>
  <c r="K506" i="1"/>
  <c r="J505" i="1"/>
  <c r="J508" i="1" s="1"/>
  <c r="K501" i="1"/>
  <c r="K500" i="1"/>
  <c r="J499" i="1"/>
  <c r="J502" i="1" s="1"/>
  <c r="K495" i="1"/>
  <c r="K494" i="1"/>
  <c r="J493" i="1"/>
  <c r="J496" i="1" s="1"/>
  <c r="K489" i="1"/>
  <c r="K488" i="1"/>
  <c r="J487" i="1"/>
  <c r="J490" i="1" s="1"/>
  <c r="K483" i="1"/>
  <c r="K482" i="1"/>
  <c r="J481" i="1"/>
  <c r="J484" i="1" s="1"/>
  <c r="J477" i="1"/>
  <c r="J476" i="1"/>
  <c r="K469" i="1"/>
  <c r="K473" i="1" s="1"/>
  <c r="J468" i="1"/>
  <c r="J467" i="1"/>
  <c r="J466" i="1"/>
  <c r="J465" i="1"/>
  <c r="K462" i="1"/>
  <c r="J458" i="1"/>
  <c r="J457" i="1"/>
  <c r="J456" i="1"/>
  <c r="J455" i="1"/>
  <c r="J454" i="1"/>
  <c r="K451" i="1"/>
  <c r="J447" i="1"/>
  <c r="J446" i="1"/>
  <c r="J445" i="1"/>
  <c r="K442" i="1"/>
  <c r="J438" i="1"/>
  <c r="J437" i="1"/>
  <c r="J436" i="1"/>
  <c r="J435" i="1"/>
  <c r="K432" i="1"/>
  <c r="J428" i="1"/>
  <c r="J427" i="1"/>
  <c r="J426" i="1"/>
  <c r="K423" i="1"/>
  <c r="J419" i="1"/>
  <c r="J418" i="1"/>
  <c r="J417" i="1"/>
  <c r="K413" i="1"/>
  <c r="K412" i="1"/>
  <c r="J411" i="1"/>
  <c r="J410" i="1"/>
  <c r="K406" i="1"/>
  <c r="K405" i="1"/>
  <c r="J404" i="1"/>
  <c r="J403" i="1"/>
  <c r="K399" i="1"/>
  <c r="K398" i="1"/>
  <c r="J397" i="1"/>
  <c r="J400" i="1" s="1"/>
  <c r="K393" i="1"/>
  <c r="K392" i="1"/>
  <c r="K391" i="1"/>
  <c r="J390" i="1"/>
  <c r="J394" i="1" s="1"/>
  <c r="K386" i="1"/>
  <c r="K385" i="1"/>
  <c r="J384" i="1"/>
  <c r="J387" i="1" s="1"/>
  <c r="K380" i="1"/>
  <c r="K379" i="1"/>
  <c r="J378" i="1"/>
  <c r="J381" i="1" s="1"/>
  <c r="K374" i="1"/>
  <c r="K373" i="1"/>
  <c r="K372" i="1"/>
  <c r="J371" i="1"/>
  <c r="J375" i="1" s="1"/>
  <c r="J367" i="1"/>
  <c r="J368" i="1" s="1"/>
  <c r="K366" i="1"/>
  <c r="K368" i="1" s="1"/>
  <c r="K362" i="1"/>
  <c r="K361" i="1"/>
  <c r="J360" i="1"/>
  <c r="J359" i="1"/>
  <c r="J358" i="1"/>
  <c r="K350" i="1"/>
  <c r="K349" i="1"/>
  <c r="K348" i="1"/>
  <c r="K347" i="1"/>
  <c r="K346" i="1"/>
  <c r="K345" i="1"/>
  <c r="K344" i="1"/>
  <c r="K343" i="1"/>
  <c r="K342" i="1"/>
  <c r="K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4" i="1"/>
  <c r="J325" i="1" s="1"/>
  <c r="K323" i="1"/>
  <c r="K322" i="1"/>
  <c r="J318" i="1"/>
  <c r="K317" i="1"/>
  <c r="K316" i="1"/>
  <c r="J315" i="1"/>
  <c r="J314" i="1"/>
  <c r="J313" i="1"/>
  <c r="J309" i="1"/>
  <c r="K308" i="1"/>
  <c r="K307" i="1"/>
  <c r="J306" i="1"/>
  <c r="J305" i="1"/>
  <c r="J304" i="1"/>
  <c r="K296" i="1"/>
  <c r="K301" i="1" s="1"/>
  <c r="J295" i="1"/>
  <c r="J294" i="1"/>
  <c r="J293" i="1"/>
  <c r="K285" i="1"/>
  <c r="K290" i="1" s="1"/>
  <c r="J284" i="1"/>
  <c r="J283" i="1"/>
  <c r="J282" i="1"/>
  <c r="K278" i="1"/>
  <c r="K277" i="1"/>
  <c r="J276" i="1"/>
  <c r="J279" i="1" s="1"/>
  <c r="K272" i="1"/>
  <c r="K271" i="1"/>
  <c r="J270" i="1"/>
  <c r="J273" i="1" s="1"/>
  <c r="J266" i="1"/>
  <c r="J267" i="1" s="1"/>
  <c r="K265" i="1"/>
  <c r="K267" i="1" s="1"/>
  <c r="K261" i="1"/>
  <c r="K260" i="1"/>
  <c r="J259" i="1"/>
  <c r="K258" i="1"/>
  <c r="J257" i="1"/>
  <c r="J256" i="1"/>
  <c r="J255" i="1"/>
  <c r="J254" i="1"/>
  <c r="J253" i="1"/>
  <c r="J249" i="1"/>
  <c r="J250" i="1" s="1"/>
  <c r="K248" i="1"/>
  <c r="K250" i="1" s="1"/>
  <c r="K244" i="1"/>
  <c r="K243" i="1"/>
  <c r="J242" i="1"/>
  <c r="J241" i="1"/>
  <c r="K237" i="1"/>
  <c r="K236" i="1"/>
  <c r="J235" i="1"/>
  <c r="J234" i="1"/>
  <c r="J230" i="1"/>
  <c r="J229" i="1"/>
  <c r="J228" i="1"/>
  <c r="K227" i="1"/>
  <c r="K226" i="1"/>
  <c r="J222" i="1"/>
  <c r="J221" i="1"/>
  <c r="J220" i="1"/>
  <c r="K219" i="1"/>
  <c r="K218" i="1"/>
  <c r="J214" i="1"/>
  <c r="J213" i="1"/>
  <c r="K212" i="1"/>
  <c r="K211" i="1"/>
  <c r="K203" i="1"/>
  <c r="K208" i="1" s="1"/>
  <c r="J202" i="1"/>
  <c r="J201" i="1"/>
  <c r="J200" i="1"/>
  <c r="K192" i="1"/>
  <c r="K197" i="1" s="1"/>
  <c r="J191" i="1"/>
  <c r="J190" i="1"/>
  <c r="J189" i="1"/>
  <c r="K181" i="1"/>
  <c r="K186" i="1" s="1"/>
  <c r="J180" i="1"/>
  <c r="J179" i="1"/>
  <c r="J178" i="1"/>
  <c r="K175" i="1"/>
  <c r="J170" i="1"/>
  <c r="J175" i="1" s="1"/>
  <c r="K162" i="1"/>
  <c r="K167" i="1" s="1"/>
  <c r="J161" i="1"/>
  <c r="J160" i="1"/>
  <c r="J159" i="1"/>
  <c r="J158" i="1"/>
  <c r="J157" i="1"/>
  <c r="K149" i="1"/>
  <c r="K154" i="1" s="1"/>
  <c r="J148" i="1"/>
  <c r="J147" i="1"/>
  <c r="J146" i="1"/>
  <c r="J138" i="1"/>
  <c r="J137" i="1"/>
  <c r="K136" i="1"/>
  <c r="K143" i="1" s="1"/>
  <c r="J135" i="1"/>
  <c r="J134" i="1"/>
  <c r="K125" i="1"/>
  <c r="K130" i="1" s="1"/>
  <c r="J124" i="1"/>
  <c r="J123" i="1"/>
  <c r="J118" i="1"/>
  <c r="J117" i="1"/>
  <c r="J116" i="1"/>
  <c r="J115" i="1"/>
  <c r="K114" i="1"/>
  <c r="K113" i="1"/>
  <c r="K109" i="1"/>
  <c r="K108" i="1"/>
  <c r="J107" i="1"/>
  <c r="J106" i="1"/>
  <c r="J105" i="1"/>
  <c r="K101" i="1"/>
  <c r="K100" i="1"/>
  <c r="J99" i="1"/>
  <c r="J98" i="1"/>
  <c r="J97" i="1"/>
  <c r="K93" i="1"/>
  <c r="K92" i="1"/>
  <c r="J91" i="1"/>
  <c r="J90" i="1"/>
  <c r="J89" i="1"/>
  <c r="J85" i="1"/>
  <c r="J84" i="1"/>
  <c r="K83" i="1"/>
  <c r="K82" i="1"/>
  <c r="J78" i="1"/>
  <c r="J77" i="1"/>
  <c r="K76" i="1"/>
  <c r="K75" i="1"/>
  <c r="J74" i="1"/>
  <c r="J70" i="1"/>
  <c r="J69" i="1"/>
  <c r="K68" i="1"/>
  <c r="K67" i="1"/>
  <c r="K63" i="1"/>
  <c r="K64" i="1" s="1"/>
  <c r="L64" i="1" s="1"/>
  <c r="J59" i="1"/>
  <c r="K58" i="1"/>
  <c r="K57" i="1"/>
  <c r="K56" i="1"/>
  <c r="K55" i="1"/>
  <c r="J54" i="1"/>
  <c r="J53" i="1"/>
  <c r="J52" i="1"/>
  <c r="J51" i="1"/>
  <c r="J50" i="1"/>
  <c r="J49" i="1"/>
  <c r="J48" i="1"/>
  <c r="K47" i="1"/>
  <c r="J46" i="1"/>
  <c r="J45" i="1"/>
  <c r="J44" i="1"/>
  <c r="J43" i="1"/>
  <c r="J40" i="1"/>
  <c r="L40" i="1" s="1"/>
  <c r="J36" i="1"/>
  <c r="L36" i="1" s="1"/>
  <c r="J32" i="1"/>
  <c r="L32" i="1" s="1"/>
  <c r="L28" i="1"/>
  <c r="K24" i="1"/>
  <c r="L24" i="1" s="1"/>
  <c r="K1301" i="1"/>
  <c r="K1300" i="1"/>
  <c r="J1299" i="1"/>
  <c r="J1302" i="1" s="1"/>
  <c r="K1295" i="1"/>
  <c r="K1294" i="1"/>
  <c r="J1293" i="1"/>
  <c r="J1296" i="1" s="1"/>
  <c r="K1290" i="1"/>
  <c r="J1290" i="1"/>
  <c r="K1284" i="1"/>
  <c r="K1283" i="1"/>
  <c r="J1282" i="1"/>
  <c r="J1285" i="1" s="1"/>
  <c r="K1278" i="1"/>
  <c r="K1277" i="1"/>
  <c r="J1276" i="1"/>
  <c r="J1279" i="1" s="1"/>
  <c r="K1272" i="1"/>
  <c r="K1271" i="1"/>
  <c r="J1270" i="1"/>
  <c r="J1273" i="1" s="1"/>
  <c r="K1266" i="1"/>
  <c r="K1265" i="1"/>
  <c r="J1264" i="1"/>
  <c r="J1267" i="1" s="1"/>
  <c r="K1261" i="1"/>
  <c r="J1261" i="1"/>
  <c r="K1256" i="1"/>
  <c r="J1256" i="1"/>
  <c r="K1250" i="1"/>
  <c r="K1249" i="1"/>
  <c r="J1248" i="1"/>
  <c r="J1251" i="1" s="1"/>
  <c r="K1244" i="1"/>
  <c r="K1243" i="1"/>
  <c r="J1242" i="1"/>
  <c r="J1245" i="1" s="1"/>
  <c r="K1238" i="1"/>
  <c r="K1237" i="1"/>
  <c r="J1236" i="1"/>
  <c r="J1235" i="1"/>
  <c r="K1231" i="1"/>
  <c r="K1230" i="1"/>
  <c r="J1229" i="1"/>
  <c r="J1228" i="1"/>
  <c r="K1224" i="1"/>
  <c r="K1223" i="1"/>
  <c r="J1222" i="1"/>
  <c r="J1221" i="1"/>
  <c r="K1217" i="1"/>
  <c r="K1216" i="1"/>
  <c r="J1215" i="1"/>
  <c r="J1214" i="1"/>
  <c r="K1210" i="1"/>
  <c r="K1209" i="1"/>
  <c r="J1208" i="1"/>
  <c r="J1207" i="1"/>
  <c r="K1203" i="1"/>
  <c r="K1202" i="1"/>
  <c r="J1201" i="1"/>
  <c r="J1204" i="1" s="1"/>
  <c r="K1197" i="1"/>
  <c r="K1196" i="1"/>
  <c r="J1195" i="1"/>
  <c r="J1198" i="1" s="1"/>
  <c r="J1192" i="1"/>
  <c r="K1190" i="1"/>
  <c r="K1189" i="1"/>
  <c r="K1186" i="1"/>
  <c r="J1186" i="1"/>
  <c r="J1181" i="1"/>
  <c r="K1178" i="1"/>
  <c r="K1177" i="1"/>
  <c r="K1173" i="1"/>
  <c r="K1172" i="1"/>
  <c r="J1171" i="1"/>
  <c r="J1170" i="1"/>
  <c r="J1169" i="1"/>
  <c r="K1165" i="1"/>
  <c r="K1164" i="1"/>
  <c r="J1163" i="1"/>
  <c r="J1162" i="1"/>
  <c r="J1161" i="1"/>
  <c r="K1157" i="1"/>
  <c r="K1156" i="1"/>
  <c r="J1155" i="1"/>
  <c r="J1154" i="1"/>
  <c r="J1153" i="1"/>
  <c r="J1152" i="1"/>
  <c r="J1151" i="1"/>
  <c r="K1147" i="1"/>
  <c r="K1146" i="1"/>
  <c r="J1145" i="1"/>
  <c r="J1144" i="1"/>
  <c r="J1143" i="1"/>
  <c r="J1142" i="1"/>
  <c r="J1141" i="1"/>
  <c r="K1137" i="1"/>
  <c r="K1136" i="1"/>
  <c r="J1135" i="1"/>
  <c r="J1134" i="1"/>
  <c r="J1133" i="1"/>
  <c r="J1132" i="1"/>
  <c r="K1128" i="1"/>
  <c r="K1127" i="1"/>
  <c r="J1126" i="1"/>
  <c r="J1125" i="1"/>
  <c r="J1124" i="1"/>
  <c r="J1123" i="1"/>
  <c r="J1119" i="1"/>
  <c r="J1120" i="1" s="1"/>
  <c r="K1118" i="1"/>
  <c r="K1117" i="1"/>
  <c r="J1113" i="1"/>
  <c r="J1114" i="1" s="1"/>
  <c r="K1112" i="1"/>
  <c r="K1111" i="1"/>
  <c r="K1107" i="1"/>
  <c r="K1106" i="1"/>
  <c r="J1105" i="1"/>
  <c r="J1108" i="1" s="1"/>
  <c r="K1101" i="1"/>
  <c r="K1100" i="1"/>
  <c r="J1099" i="1"/>
  <c r="J1102" i="1" s="1"/>
  <c r="K1095" i="1"/>
  <c r="K1094" i="1"/>
  <c r="J1093" i="1"/>
  <c r="J1096" i="1" s="1"/>
  <c r="K1089" i="1"/>
  <c r="K1088" i="1"/>
  <c r="J1087" i="1"/>
  <c r="J1090" i="1" s="1"/>
  <c r="J1083" i="1"/>
  <c r="J1084" i="1" s="1"/>
  <c r="K1082" i="1"/>
  <c r="K1081" i="1"/>
  <c r="J1077" i="1"/>
  <c r="J1078" i="1" s="1"/>
  <c r="K1076" i="1"/>
  <c r="K1075" i="1"/>
  <c r="J1071" i="1"/>
  <c r="J1072" i="1" s="1"/>
  <c r="K1070" i="1"/>
  <c r="K1069" i="1"/>
  <c r="J1065" i="1"/>
  <c r="J1066" i="1" s="1"/>
  <c r="K1064" i="1"/>
  <c r="K1063" i="1"/>
  <c r="J1059" i="1"/>
  <c r="J1060" i="1" s="1"/>
  <c r="L1060" i="1" s="1"/>
  <c r="K1053" i="1"/>
  <c r="K1052" i="1"/>
  <c r="J1051" i="1"/>
  <c r="J1054" i="1" s="1"/>
  <c r="K1047" i="1"/>
  <c r="K1046" i="1"/>
  <c r="J1045" i="1"/>
  <c r="J1048" i="1" s="1"/>
  <c r="K1041" i="1"/>
  <c r="K1040" i="1"/>
  <c r="J1039" i="1"/>
  <c r="J1042" i="1" s="1"/>
  <c r="K1035" i="1"/>
  <c r="K1034" i="1"/>
  <c r="J1033" i="1"/>
  <c r="J1036" i="1" s="1"/>
  <c r="K1029" i="1"/>
  <c r="K1028" i="1"/>
  <c r="J1027" i="1"/>
  <c r="J1030" i="1" s="1"/>
  <c r="K1023" i="1"/>
  <c r="K1022" i="1"/>
  <c r="J1021" i="1"/>
  <c r="J1024" i="1" s="1"/>
  <c r="K1017" i="1"/>
  <c r="K1016" i="1"/>
  <c r="J1015" i="1"/>
  <c r="J1018" i="1" s="1"/>
  <c r="K1010" i="1"/>
  <c r="K1009" i="1"/>
  <c r="J1008" i="1"/>
  <c r="J1011" i="1" s="1"/>
  <c r="K1004" i="1"/>
  <c r="K1003" i="1"/>
  <c r="J1002" i="1"/>
  <c r="J1005" i="1" s="1"/>
  <c r="K998" i="1"/>
  <c r="K997" i="1"/>
  <c r="J996" i="1"/>
  <c r="J999" i="1" s="1"/>
  <c r="K992" i="1"/>
  <c r="K991" i="1"/>
  <c r="J990" i="1"/>
  <c r="J993" i="1" s="1"/>
  <c r="K986" i="1"/>
  <c r="K985" i="1"/>
  <c r="J984" i="1"/>
  <c r="J987" i="1" s="1"/>
  <c r="K980" i="1"/>
  <c r="K979" i="1"/>
  <c r="J978" i="1"/>
  <c r="J981" i="1" s="1"/>
  <c r="K974" i="1"/>
  <c r="K973" i="1"/>
  <c r="J972" i="1"/>
  <c r="J975" i="1" s="1"/>
  <c r="K968" i="1"/>
  <c r="K967" i="1"/>
  <c r="J966" i="1"/>
  <c r="J969" i="1" s="1"/>
  <c r="K962" i="1"/>
  <c r="K961" i="1"/>
  <c r="J960" i="1"/>
  <c r="J963" i="1" s="1"/>
  <c r="K956" i="1"/>
  <c r="K955" i="1"/>
  <c r="J954" i="1"/>
  <c r="J957" i="1" s="1"/>
  <c r="K950" i="1"/>
  <c r="K949" i="1"/>
  <c r="J948" i="1"/>
  <c r="J951" i="1" s="1"/>
  <c r="K944" i="1"/>
  <c r="K943" i="1"/>
  <c r="J942" i="1"/>
  <c r="J945" i="1" s="1"/>
  <c r="K938" i="1"/>
  <c r="K937" i="1"/>
  <c r="J936" i="1"/>
  <c r="J939" i="1" s="1"/>
  <c r="K932" i="1"/>
  <c r="K931" i="1"/>
  <c r="J930" i="1"/>
  <c r="J933" i="1" s="1"/>
  <c r="K926" i="1"/>
  <c r="K925" i="1"/>
  <c r="J924" i="1"/>
  <c r="J923" i="1"/>
  <c r="J922" i="1"/>
  <c r="K918" i="1"/>
  <c r="K917" i="1"/>
  <c r="J916" i="1"/>
  <c r="J915" i="1"/>
  <c r="J912" i="1"/>
  <c r="K911" i="1"/>
  <c r="K910" i="1"/>
  <c r="K905" i="1"/>
  <c r="K904" i="1"/>
  <c r="J903" i="1"/>
  <c r="J902" i="1"/>
  <c r="J901" i="1"/>
  <c r="K897" i="1"/>
  <c r="K896" i="1"/>
  <c r="J895" i="1"/>
  <c r="J894" i="1"/>
  <c r="K890" i="1"/>
  <c r="K889" i="1"/>
  <c r="J888" i="1"/>
  <c r="J887" i="1"/>
  <c r="K883" i="1"/>
  <c r="K882" i="1"/>
  <c r="J881" i="1"/>
  <c r="J880" i="1"/>
  <c r="K876" i="1"/>
  <c r="K875" i="1"/>
  <c r="J874" i="1"/>
  <c r="J873" i="1"/>
  <c r="K868" i="1"/>
  <c r="K867" i="1"/>
  <c r="J866" i="1"/>
  <c r="J865" i="1"/>
  <c r="K861" i="1"/>
  <c r="K860" i="1"/>
  <c r="J859" i="1"/>
  <c r="J858" i="1"/>
  <c r="K854" i="1"/>
  <c r="K853" i="1"/>
  <c r="J852" i="1"/>
  <c r="J851" i="1"/>
  <c r="K848" i="1"/>
  <c r="J848" i="1"/>
  <c r="K842" i="1"/>
  <c r="J842" i="1"/>
  <c r="K836" i="1"/>
  <c r="J836" i="1"/>
  <c r="K830" i="1"/>
  <c r="J830" i="1"/>
  <c r="K824" i="1"/>
  <c r="J821" i="1"/>
  <c r="R820" i="1"/>
  <c r="J820" i="1"/>
  <c r="R819" i="1"/>
  <c r="R818" i="1"/>
  <c r="R817" i="1"/>
  <c r="K817" i="1"/>
  <c r="R816" i="1"/>
  <c r="R815" i="1"/>
  <c r="J814" i="1"/>
  <c r="J813" i="1"/>
  <c r="K810" i="1"/>
  <c r="J807" i="1"/>
  <c r="J806" i="1"/>
  <c r="K803" i="1"/>
  <c r="J800" i="1"/>
  <c r="J799" i="1"/>
  <c r="K796" i="1"/>
  <c r="J793" i="1"/>
  <c r="J792" i="1"/>
  <c r="K789" i="1"/>
  <c r="J786" i="1"/>
  <c r="J785" i="1"/>
  <c r="K782" i="1"/>
  <c r="J779" i="1"/>
  <c r="J778" i="1"/>
  <c r="K775" i="1"/>
  <c r="J772" i="1"/>
  <c r="J771" i="1"/>
  <c r="K768" i="1"/>
  <c r="J765" i="1"/>
  <c r="J768" i="1" s="1"/>
  <c r="K761" i="1"/>
  <c r="J758" i="1"/>
  <c r="J761" i="1" s="1"/>
  <c r="K755" i="1"/>
  <c r="L754" i="1"/>
  <c r="L753" i="1"/>
  <c r="J752" i="1"/>
  <c r="J751" i="1"/>
  <c r="K748" i="1"/>
  <c r="J748" i="1"/>
  <c r="K743" i="1"/>
  <c r="L742" i="1"/>
  <c r="L741" i="1"/>
  <c r="J740" i="1"/>
  <c r="J743" i="1" s="1"/>
  <c r="K737" i="1"/>
  <c r="L736" i="1"/>
  <c r="L735" i="1"/>
  <c r="J734" i="1"/>
  <c r="J737" i="1" s="1"/>
  <c r="K731" i="1"/>
  <c r="L730" i="1"/>
  <c r="L729" i="1"/>
  <c r="L728" i="1"/>
  <c r="J727" i="1"/>
  <c r="J731" i="1" s="1"/>
  <c r="K724" i="1"/>
  <c r="L723" i="1"/>
  <c r="L722" i="1"/>
  <c r="L721" i="1"/>
  <c r="J720" i="1"/>
  <c r="J724" i="1" s="1"/>
  <c r="J718" i="1"/>
  <c r="K717" i="1"/>
  <c r="L716" i="1"/>
  <c r="L715" i="1"/>
  <c r="L714" i="1"/>
  <c r="J713" i="1"/>
  <c r="J717" i="1" s="1"/>
  <c r="K710" i="1"/>
  <c r="L709" i="1"/>
  <c r="L708" i="1"/>
  <c r="L707" i="1"/>
  <c r="J706" i="1"/>
  <c r="J710" i="1" s="1"/>
  <c r="K703" i="1"/>
  <c r="J700" i="1"/>
  <c r="J703" i="1" s="1"/>
  <c r="K697" i="1"/>
  <c r="J694" i="1"/>
  <c r="J697" i="1" s="1"/>
  <c r="K691" i="1"/>
  <c r="J688" i="1"/>
  <c r="J691" i="1" s="1"/>
  <c r="K685" i="1"/>
  <c r="J682" i="1"/>
  <c r="J685" i="1" s="1"/>
  <c r="K679" i="1"/>
  <c r="J676" i="1"/>
  <c r="J675" i="1"/>
  <c r="K672" i="1"/>
  <c r="J669" i="1"/>
  <c r="J668" i="1"/>
  <c r="K665" i="1"/>
  <c r="J662" i="1"/>
  <c r="J661" i="1"/>
  <c r="K658" i="1"/>
  <c r="J655" i="1"/>
  <c r="J654" i="1"/>
  <c r="K651" i="1"/>
  <c r="J648" i="1"/>
  <c r="J647" i="1"/>
  <c r="K644" i="1"/>
  <c r="J641" i="1"/>
  <c r="J640" i="1"/>
  <c r="K637" i="1"/>
  <c r="J634" i="1"/>
  <c r="J633" i="1"/>
  <c r="K629" i="1"/>
  <c r="J626" i="1"/>
  <c r="J625" i="1"/>
  <c r="K622" i="1"/>
  <c r="J619" i="1"/>
  <c r="J618" i="1"/>
  <c r="K615" i="1"/>
  <c r="J612" i="1"/>
  <c r="J611" i="1"/>
  <c r="K608" i="1"/>
  <c r="J605" i="1"/>
  <c r="J604" i="1"/>
  <c r="K601" i="1"/>
  <c r="J598" i="1"/>
  <c r="J597" i="1"/>
  <c r="R596" i="1"/>
  <c r="R595" i="1"/>
  <c r="R594" i="1"/>
  <c r="K594" i="1"/>
  <c r="J591" i="1"/>
  <c r="J590" i="1"/>
  <c r="K587" i="1"/>
  <c r="J584" i="1"/>
  <c r="J583" i="1"/>
  <c r="K580" i="1"/>
  <c r="J577" i="1"/>
  <c r="K574" i="1"/>
  <c r="J571" i="1"/>
  <c r="J574" i="1" s="1"/>
  <c r="K568" i="1"/>
  <c r="J568" i="1"/>
  <c r="K562" i="1"/>
  <c r="K561" i="1"/>
  <c r="J560" i="1"/>
  <c r="J559" i="1"/>
  <c r="K555" i="1"/>
  <c r="K554" i="1"/>
  <c r="J553" i="1"/>
  <c r="J552" i="1"/>
  <c r="K549" i="1"/>
  <c r="J546" i="1"/>
  <c r="J549" i="1" s="1"/>
  <c r="K544" i="1"/>
  <c r="J543" i="1"/>
  <c r="J544" i="1" s="1"/>
  <c r="B12" i="1"/>
  <c r="J11" i="1"/>
  <c r="J478" i="1" l="1"/>
  <c r="L478" i="1" s="1"/>
  <c r="K215" i="1"/>
  <c r="K223" i="1"/>
  <c r="K238" i="1"/>
  <c r="K245" i="1"/>
  <c r="K502" i="1"/>
  <c r="L502" i="1" s="1"/>
  <c r="K526" i="1"/>
  <c r="L526" i="1" s="1"/>
  <c r="K1090" i="1"/>
  <c r="L1090" i="1" s="1"/>
  <c r="J86" i="1"/>
  <c r="L1290" i="1"/>
  <c r="K86" i="1"/>
  <c r="J110" i="1"/>
  <c r="J208" i="1"/>
  <c r="L208" i="1" s="1"/>
  <c r="K1181" i="1"/>
  <c r="L1181" i="1" s="1"/>
  <c r="J71" i="1"/>
  <c r="J130" i="1"/>
  <c r="L130" i="1" s="1"/>
  <c r="J154" i="1"/>
  <c r="L154" i="1" s="1"/>
  <c r="J167" i="1"/>
  <c r="L167" i="1" s="1"/>
  <c r="J186" i="1"/>
  <c r="L186" i="1" s="1"/>
  <c r="J197" i="1"/>
  <c r="L197" i="1" s="1"/>
  <c r="J231" i="1"/>
  <c r="K279" i="1"/>
  <c r="J319" i="1"/>
  <c r="K490" i="1"/>
  <c r="L490" i="1" s="1"/>
  <c r="J615" i="1"/>
  <c r="L615" i="1" s="1"/>
  <c r="J637" i="1"/>
  <c r="L637" i="1" s="1"/>
  <c r="J644" i="1"/>
  <c r="L644" i="1" s="1"/>
  <c r="J651" i="1"/>
  <c r="L651" i="1" s="1"/>
  <c r="J665" i="1"/>
  <c r="L665" i="1" s="1"/>
  <c r="J679" i="1"/>
  <c r="L679" i="1" s="1"/>
  <c r="L685" i="1"/>
  <c r="J775" i="1"/>
  <c r="L775" i="1" s="1"/>
  <c r="J796" i="1"/>
  <c r="L796" i="1" s="1"/>
  <c r="L842" i="1"/>
  <c r="K855" i="1"/>
  <c r="K862" i="1"/>
  <c r="K869" i="1"/>
  <c r="K877" i="1"/>
  <c r="K884" i="1"/>
  <c r="K951" i="1"/>
  <c r="L951" i="1" s="1"/>
  <c r="K1030" i="1"/>
  <c r="L1030" i="1" s="1"/>
  <c r="K1198" i="1"/>
  <c r="L1198" i="1" s="1"/>
  <c r="K957" i="1"/>
  <c r="L957" i="1" s="1"/>
  <c r="L544" i="1"/>
  <c r="L691" i="1"/>
  <c r="L761" i="1"/>
  <c r="K912" i="1"/>
  <c r="L912" i="1" s="1"/>
  <c r="L768" i="1"/>
  <c r="L724" i="1"/>
  <c r="K963" i="1"/>
  <c r="L963" i="1" s="1"/>
  <c r="K975" i="1"/>
  <c r="L975" i="1" s="1"/>
  <c r="K71" i="1"/>
  <c r="L743" i="1"/>
  <c r="J755" i="1"/>
  <c r="L755" i="1" s="1"/>
  <c r="K898" i="1"/>
  <c r="K1054" i="1"/>
  <c r="L1054" i="1" s="1"/>
  <c r="K1273" i="1"/>
  <c r="L1273" i="1" s="1"/>
  <c r="J451" i="1"/>
  <c r="L451" i="1" s="1"/>
  <c r="K537" i="1"/>
  <c r="L537" i="1" s="1"/>
  <c r="L568" i="1"/>
  <c r="J891" i="1"/>
  <c r="J898" i="1"/>
  <c r="K945" i="1"/>
  <c r="L945" i="1" s="1"/>
  <c r="J1211" i="1"/>
  <c r="K400" i="1"/>
  <c r="L400" i="1" s="1"/>
  <c r="K414" i="1"/>
  <c r="L549" i="1"/>
  <c r="J556" i="1"/>
  <c r="L574" i="1"/>
  <c r="L697" i="1"/>
  <c r="L703" i="1"/>
  <c r="J789" i="1"/>
  <c r="L789" i="1" s="1"/>
  <c r="J810" i="1"/>
  <c r="L810" i="1" s="1"/>
  <c r="J919" i="1"/>
  <c r="J927" i="1"/>
  <c r="K1024" i="1"/>
  <c r="L1024" i="1" s="1"/>
  <c r="K1066" i="1"/>
  <c r="L1066" i="1" s="1"/>
  <c r="K319" i="1"/>
  <c r="K363" i="1"/>
  <c r="K387" i="1"/>
  <c r="L387" i="1" s="1"/>
  <c r="K987" i="1"/>
  <c r="L987" i="1" s="1"/>
  <c r="L250" i="1"/>
  <c r="J587" i="1"/>
  <c r="L587" i="1" s="1"/>
  <c r="J594" i="1"/>
  <c r="L594" i="1" s="1"/>
  <c r="L737" i="1"/>
  <c r="L748" i="1"/>
  <c r="J817" i="1"/>
  <c r="L817" i="1" s="1"/>
  <c r="L836" i="1"/>
  <c r="K939" i="1"/>
  <c r="L939" i="1" s="1"/>
  <c r="K1005" i="1"/>
  <c r="L1005" i="1" s="1"/>
  <c r="K1018" i="1"/>
  <c r="L1018" i="1" s="1"/>
  <c r="K1042" i="1"/>
  <c r="L1042" i="1" s="1"/>
  <c r="K1102" i="1"/>
  <c r="L1102" i="1" s="1"/>
  <c r="J1148" i="1"/>
  <c r="J1158" i="1"/>
  <c r="K1166" i="1"/>
  <c r="K1174" i="1"/>
  <c r="L1186" i="1"/>
  <c r="K1245" i="1"/>
  <c r="L1245" i="1" s="1"/>
  <c r="K1285" i="1"/>
  <c r="L1285" i="1" s="1"/>
  <c r="K1296" i="1"/>
  <c r="L1296" i="1" s="1"/>
  <c r="J79" i="1"/>
  <c r="K94" i="1"/>
  <c r="K119" i="1"/>
  <c r="L175" i="1"/>
  <c r="K273" i="1"/>
  <c r="K310" i="1"/>
  <c r="K407" i="1"/>
  <c r="K520" i="1"/>
  <c r="L520" i="1" s="1"/>
  <c r="J608" i="1"/>
  <c r="L608" i="1" s="1"/>
  <c r="J423" i="1"/>
  <c r="L423" i="1" s="1"/>
  <c r="J658" i="1"/>
  <c r="L658" i="1" s="1"/>
  <c r="J803" i="1"/>
  <c r="L803" i="1" s="1"/>
  <c r="J824" i="1"/>
  <c r="L824" i="1" s="1"/>
  <c r="L830" i="1"/>
  <c r="J855" i="1"/>
  <c r="J862" i="1"/>
  <c r="J884" i="1"/>
  <c r="K906" i="1"/>
  <c r="K993" i="1"/>
  <c r="L993" i="1" s="1"/>
  <c r="K1036" i="1"/>
  <c r="L1036" i="1" s="1"/>
  <c r="K1072" i="1"/>
  <c r="L1072" i="1" s="1"/>
  <c r="K1084" i="1"/>
  <c r="L1084" i="1" s="1"/>
  <c r="K1096" i="1"/>
  <c r="L1096" i="1" s="1"/>
  <c r="K1120" i="1"/>
  <c r="L1120" i="1" s="1"/>
  <c r="K1158" i="1"/>
  <c r="K1204" i="1"/>
  <c r="L1204" i="1" s="1"/>
  <c r="K1211" i="1"/>
  <c r="K1218" i="1"/>
  <c r="K1225" i="1"/>
  <c r="K1232" i="1"/>
  <c r="K1239" i="1"/>
  <c r="L1256" i="1"/>
  <c r="K1279" i="1"/>
  <c r="L1279" i="1" s="1"/>
  <c r="J215" i="1"/>
  <c r="J223" i="1"/>
  <c r="J238" i="1"/>
  <c r="J245" i="1"/>
  <c r="J407" i="1"/>
  <c r="K484" i="1"/>
  <c r="L484" i="1" s="1"/>
  <c r="K514" i="1"/>
  <c r="L514" i="1" s="1"/>
  <c r="K933" i="1"/>
  <c r="L933" i="1" s="1"/>
  <c r="K60" i="1"/>
  <c r="K262" i="1"/>
  <c r="J462" i="1"/>
  <c r="L462" i="1" s="1"/>
  <c r="J60" i="1"/>
  <c r="J262" i="1"/>
  <c r="K563" i="1"/>
  <c r="J629" i="1"/>
  <c r="L629" i="1" s="1"/>
  <c r="L731" i="1"/>
  <c r="J906" i="1"/>
  <c r="K1148" i="1"/>
  <c r="J1218" i="1"/>
  <c r="J1225" i="1"/>
  <c r="K79" i="1"/>
  <c r="J94" i="1"/>
  <c r="K102" i="1"/>
  <c r="L267" i="1"/>
  <c r="J355" i="1"/>
  <c r="K355" i="1"/>
  <c r="J363" i="1"/>
  <c r="K394" i="1"/>
  <c r="L394" i="1" s="1"/>
  <c r="J414" i="1"/>
  <c r="K508" i="1"/>
  <c r="L508" i="1" s="1"/>
  <c r="L710" i="1"/>
  <c r="J782" i="1"/>
  <c r="L782" i="1" s="1"/>
  <c r="L848" i="1"/>
  <c r="J869" i="1"/>
  <c r="J877" i="1"/>
  <c r="K891" i="1"/>
  <c r="K919" i="1"/>
  <c r="K1108" i="1"/>
  <c r="L1108" i="1" s="1"/>
  <c r="J1138" i="1"/>
  <c r="K1138" i="1"/>
  <c r="J1166" i="1"/>
  <c r="J1174" i="1"/>
  <c r="K1192" i="1"/>
  <c r="L1192" i="1" s="1"/>
  <c r="J1232" i="1"/>
  <c r="J1239" i="1"/>
  <c r="K1267" i="1"/>
  <c r="L1267" i="1" s="1"/>
  <c r="K1302" i="1"/>
  <c r="L1302" i="1" s="1"/>
  <c r="J102" i="1"/>
  <c r="K110" i="1"/>
  <c r="J119" i="1"/>
  <c r="J143" i="1"/>
  <c r="L143" i="1" s="1"/>
  <c r="K231" i="1"/>
  <c r="J290" i="1"/>
  <c r="L290" i="1" s="1"/>
  <c r="J301" i="1"/>
  <c r="L301" i="1" s="1"/>
  <c r="J310" i="1"/>
  <c r="K325" i="1"/>
  <c r="L325" i="1" s="1"/>
  <c r="K375" i="1"/>
  <c r="L375" i="1" s="1"/>
  <c r="K381" i="1"/>
  <c r="L381" i="1" s="1"/>
  <c r="J432" i="1"/>
  <c r="L432" i="1" s="1"/>
  <c r="J442" i="1"/>
  <c r="L442" i="1" s="1"/>
  <c r="J473" i="1"/>
  <c r="L473" i="1" s="1"/>
  <c r="K496" i="1"/>
  <c r="L496" i="1" s="1"/>
  <c r="L368" i="1"/>
  <c r="J580" i="1"/>
  <c r="L580" i="1" s="1"/>
  <c r="J601" i="1"/>
  <c r="L601" i="1" s="1"/>
  <c r="J622" i="1"/>
  <c r="L622" i="1" s="1"/>
  <c r="J672" i="1"/>
  <c r="L672" i="1" s="1"/>
  <c r="K556" i="1"/>
  <c r="J563" i="1"/>
  <c r="L717" i="1"/>
  <c r="K969" i="1"/>
  <c r="L969" i="1" s="1"/>
  <c r="K981" i="1"/>
  <c r="L981" i="1" s="1"/>
  <c r="K999" i="1"/>
  <c r="L999" i="1" s="1"/>
  <c r="K1048" i="1"/>
  <c r="L1048" i="1" s="1"/>
  <c r="K1078" i="1"/>
  <c r="L1078" i="1" s="1"/>
  <c r="K927" i="1"/>
  <c r="K1011" i="1"/>
  <c r="L1011" i="1" s="1"/>
  <c r="K1114" i="1"/>
  <c r="L1114" i="1" s="1"/>
  <c r="J1129" i="1"/>
  <c r="K1129" i="1"/>
  <c r="K1251" i="1"/>
  <c r="L1251" i="1" s="1"/>
  <c r="L1261" i="1"/>
  <c r="L215" i="1" l="1"/>
  <c r="L223" i="1"/>
  <c r="L110" i="1"/>
  <c r="L238" i="1"/>
  <c r="L245" i="1"/>
  <c r="L884" i="1"/>
  <c r="L231" i="1"/>
  <c r="L869" i="1"/>
  <c r="L86" i="1"/>
  <c r="L71" i="1"/>
  <c r="L1166" i="1"/>
  <c r="L862" i="1"/>
  <c r="L891" i="1"/>
  <c r="L363" i="1"/>
  <c r="L1218" i="1"/>
  <c r="L319" i="1"/>
  <c r="L1239" i="1"/>
  <c r="L855" i="1"/>
  <c r="L877" i="1"/>
  <c r="L1174" i="1"/>
  <c r="L310" i="1"/>
  <c r="L94" i="1"/>
  <c r="L1211" i="1"/>
  <c r="L906" i="1"/>
  <c r="L407" i="1"/>
  <c r="L556" i="1"/>
  <c r="L119" i="1"/>
  <c r="L919" i="1"/>
  <c r="L898" i="1"/>
  <c r="L102" i="1"/>
  <c r="L927" i="1"/>
  <c r="L414" i="1"/>
  <c r="L1148" i="1"/>
  <c r="L262" i="1"/>
  <c r="L79" i="1"/>
  <c r="L1158" i="1"/>
  <c r="L563" i="1"/>
  <c r="L1232" i="1"/>
  <c r="L1225" i="1"/>
  <c r="L60" i="1"/>
  <c r="L1138" i="1"/>
  <c r="L355" i="1"/>
  <c r="L1129" i="1"/>
</calcChain>
</file>

<file path=xl/sharedStrings.xml><?xml version="1.0" encoding="utf-8"?>
<sst xmlns="http://schemas.openxmlformats.org/spreadsheetml/2006/main" count="2956" uniqueCount="799">
  <si>
    <t>Código</t>
  </si>
  <si>
    <t>Pr. Unitário</t>
  </si>
  <si>
    <t>Coeficiente</t>
  </si>
  <si>
    <t>UN</t>
  </si>
  <si>
    <t>Material</t>
  </si>
  <si>
    <t>Mão-de-Obra</t>
  </si>
  <si>
    <t>Total</t>
  </si>
  <si>
    <t xml:space="preserve">     HT000</t>
  </si>
  <si>
    <t>CARGA E TRANSPORTE DE CONTAINERS PORTO ALEGRE-TRAMANDAÍ</t>
  </si>
  <si>
    <t>CJ</t>
  </si>
  <si>
    <t xml:space="preserve">CJ    </t>
  </si>
  <si>
    <t xml:space="preserve">      1024</t>
  </si>
  <si>
    <t>CAMINHAO MUNCK 5000Kg            LOCACAO</t>
  </si>
  <si>
    <t xml:space="preserve">D     </t>
  </si>
  <si>
    <t>TOTAIS</t>
  </si>
  <si>
    <t xml:space="preserve">     HT001</t>
  </si>
  <si>
    <t>LOCAÇÃO DE CONTAINER PARA ESCRITÓRIO-4,00x2,30m-C/SAN:01WC-01LAV-01CH</t>
  </si>
  <si>
    <t>MS</t>
  </si>
  <si>
    <t xml:space="preserve">LOCAÇÃO DE CONTAINER PARA ESCRITÓRIO-4,00x2,30m-C/SAN:01WC-01LAV-0
1CH
</t>
  </si>
  <si>
    <t xml:space="preserve">MS    </t>
  </si>
  <si>
    <t xml:space="preserve">     HT002</t>
  </si>
  <si>
    <t>LOCAÇÃO DE CONTAINER PARA DEPÓSITO-6,00x2,30m</t>
  </si>
  <si>
    <t xml:space="preserve">     HT003</t>
  </si>
  <si>
    <t>LOCAÇÃO DE CONTAINER PARA REFEITÓRIO-6,00x2,30m-2LAV-TAMPO INOX C/CUBA</t>
  </si>
  <si>
    <t xml:space="preserve">LOCAÇÃO DE CONTAINER PARA REFEITÓRIO-6,00x2,30m-2LAV-TAMPO INOX C/
CUBA
</t>
  </si>
  <si>
    <t xml:space="preserve">     HT004</t>
  </si>
  <si>
    <t>LOCAÇÃO DE CONTAINER PARA SANIT-VEST:02LAV-02WC-02CH-ARMÁRIOS</t>
  </si>
  <si>
    <t xml:space="preserve">     HT005</t>
  </si>
  <si>
    <t>LIMPEZA FINAL DA OBRA</t>
  </si>
  <si>
    <t>M2</t>
  </si>
  <si>
    <t xml:space="preserve"> S00000003</t>
  </si>
  <si>
    <t xml:space="preserve">L     </t>
  </si>
  <si>
    <t xml:space="preserve"> S00000010</t>
  </si>
  <si>
    <t>BALDE PLASTICO CAPACIDADE *10* L</t>
  </si>
  <si>
    <t xml:space="preserve">UN    </t>
  </si>
  <si>
    <t xml:space="preserve"> S00000012</t>
  </si>
  <si>
    <t>ESCOVA DE ACO, COM CABO, *4  X 15* FILEIRAS DE CERDAS</t>
  </si>
  <si>
    <t xml:space="preserve"> S00002711</t>
  </si>
  <si>
    <t>CARRINHO DE MAO DE ACO CAPACIDADE 50 A 60 L, PNEU COM CAMARA</t>
  </si>
  <si>
    <t xml:space="preserve"> S00006111</t>
  </si>
  <si>
    <t>SERVENTE DE OBRAS</t>
  </si>
  <si>
    <t xml:space="preserve">H     </t>
  </si>
  <si>
    <t xml:space="preserve"> S00012892</t>
  </si>
  <si>
    <t>LUVA RASPA DE COURO, CANO CURTO (PUNHO *7* CM)</t>
  </si>
  <si>
    <t xml:space="preserve">PA    </t>
  </si>
  <si>
    <t xml:space="preserve"> S00012893</t>
  </si>
  <si>
    <t>BOTA DE SEGURANCA COM BIQUEIRA DE ACO E COLARINHO ACOLCHOADO</t>
  </si>
  <si>
    <t xml:space="preserve"> S00012894</t>
  </si>
  <si>
    <t xml:space="preserve"> S00012895</t>
  </si>
  <si>
    <t xml:space="preserve"> S00036142</t>
  </si>
  <si>
    <t xml:space="preserve"> S00036148</t>
  </si>
  <si>
    <t xml:space="preserve">CINTURAO DE SEGURANCA TIPO PARAQUEDISTA, FIVELA EM ACO, AJUSTE NO
SUSPENSARIO, CINTURA E PERNAS
</t>
  </si>
  <si>
    <t xml:space="preserve"> S00036152</t>
  </si>
  <si>
    <t xml:space="preserve"> S00037370</t>
  </si>
  <si>
    <t>ALIMENTACAO - HORISTA (COLETADO CAIXA)</t>
  </si>
  <si>
    <t xml:space="preserve"> S00037371</t>
  </si>
  <si>
    <t>TRANSPORTE - HORISTA (COLETADO CAIXA)</t>
  </si>
  <si>
    <t xml:space="preserve"> S00037372</t>
  </si>
  <si>
    <t>EXAMES - HORISTA (COLETADO CAIXA)</t>
  </si>
  <si>
    <t xml:space="preserve"> S00037373</t>
  </si>
  <si>
    <t>SEGURO - HORISTA (COLETADO CAIXA)</t>
  </si>
  <si>
    <t xml:space="preserve"> S00038403</t>
  </si>
  <si>
    <t>ENXADA ESTREITA *25 X 23* CM COM CABO</t>
  </si>
  <si>
    <t xml:space="preserve">     HT006</t>
  </si>
  <si>
    <t>LIMPEZA PERMANENTE DA OBRA</t>
  </si>
  <si>
    <t xml:space="preserve">     HT007</t>
  </si>
  <si>
    <t>SOLEIRA DE BASALTO LIXADO-L=25cm-e=2cm</t>
  </si>
  <si>
    <t xml:space="preserve">M </t>
  </si>
  <si>
    <t xml:space="preserve"> S00004755</t>
  </si>
  <si>
    <t>MARMORISTA / GRANITEIRO (HORISTA)</t>
  </si>
  <si>
    <t xml:space="preserve">      5563</t>
  </si>
  <si>
    <t>BASALTO TEAR</t>
  </si>
  <si>
    <t xml:space="preserve">M2    </t>
  </si>
  <si>
    <t xml:space="preserve"> S00037595</t>
  </si>
  <si>
    <t>ARGAMASSA COLANTE TIPO AC III</t>
  </si>
  <si>
    <t xml:space="preserve">KG    </t>
  </si>
  <si>
    <t xml:space="preserve">     HT008</t>
  </si>
  <si>
    <t>REVESTIMENTO CERÂMICO P/PAREDES INTERNAS C/PLACAS TIPO PORCELANATO</t>
  </si>
  <si>
    <t xml:space="preserve"> S00004750</t>
  </si>
  <si>
    <t>PEDREIRO (HORISTA)</t>
  </si>
  <si>
    <t xml:space="preserve"> S00001381</t>
  </si>
  <si>
    <t>ARGAMASSA COLANTE AC I PARA CERAMICAS</t>
  </si>
  <si>
    <t xml:space="preserve"> S00034357</t>
  </si>
  <si>
    <t>REJUNTE CIMENTICIO, QUALQUER COR</t>
  </si>
  <si>
    <t xml:space="preserve">     HT009</t>
  </si>
  <si>
    <t>PEITORIL DE BASALTO LIXADO-L=20cm-e=2cm</t>
  </si>
  <si>
    <t xml:space="preserve">     HT010</t>
  </si>
  <si>
    <t>PORTA DE ABRIR-FERRO COM CHAPAS</t>
  </si>
  <si>
    <t xml:space="preserve">      4570</t>
  </si>
  <si>
    <t>PORTA FERRO CHAPAS DE ABRIR</t>
  </si>
  <si>
    <t xml:space="preserve"> S00001382</t>
  </si>
  <si>
    <t>CIMENTO PORTLAND POZOLANICO CP IV- 32</t>
  </si>
  <si>
    <t xml:space="preserve">50    </t>
  </si>
  <si>
    <t xml:space="preserve"> S00000370</t>
  </si>
  <si>
    <t xml:space="preserve">M3    </t>
  </si>
  <si>
    <t xml:space="preserve">     HT011</t>
  </si>
  <si>
    <t>JANELA DE AÇO VENEZIANADA-CAIXILHO FIXO</t>
  </si>
  <si>
    <t xml:space="preserve">      4594</t>
  </si>
  <si>
    <t>CAIXILHO FERRO VENEZIANADO</t>
  </si>
  <si>
    <t xml:space="preserve">     HT012</t>
  </si>
  <si>
    <t>PISO VINÍLICO EM MANTA-e=2mm</t>
  </si>
  <si>
    <t xml:space="preserve">    200100</t>
  </si>
  <si>
    <t xml:space="preserve">    200101</t>
  </si>
  <si>
    <t>CORDÃO DE SOLDA PISO VINILICO</t>
  </si>
  <si>
    <t xml:space="preserve">M     </t>
  </si>
  <si>
    <t xml:space="preserve">    200104</t>
  </si>
  <si>
    <t xml:space="preserve">BD    </t>
  </si>
  <si>
    <t xml:space="preserve">     HT013</t>
  </si>
  <si>
    <t>PROTEÇÃO PAREDE-MDF/REVESTIDO C/FÓRMICA-COR BRANCA--e=20mm</t>
  </si>
  <si>
    <t xml:space="preserve"> S00001214</t>
  </si>
  <si>
    <t>CARPINTEIRO DE ESQUADRIAS (HORISTA)</t>
  </si>
  <si>
    <t xml:space="preserve"> S00001340</t>
  </si>
  <si>
    <t>CHAPA DE LAMINADO MELAMINICO, LISO FOSCO, DE *1,25 X 3,08* M, E = 0,8 MM</t>
  </si>
  <si>
    <t xml:space="preserve"> S00001339</t>
  </si>
  <si>
    <t>COLA A BASE DE RESINA SINTETICA PARA CHAPA DE LAMINADO MELAMINICO</t>
  </si>
  <si>
    <t xml:space="preserve"> S00034665</t>
  </si>
  <si>
    <t>CHAPA DE MDF BRANCO LISO 2 FACES, E = 18 MM, DE *2,75 X 1,85* M</t>
  </si>
  <si>
    <t xml:space="preserve"> S00011950</t>
  </si>
  <si>
    <t xml:space="preserve">     HT016</t>
  </si>
  <si>
    <t xml:space="preserve">     HT017</t>
  </si>
  <si>
    <t>DEGRAUS E ESPELHO BASALTO LIXADO-DEGRAU=29cm-ESPELHO=18cm-e=2cm</t>
  </si>
  <si>
    <t xml:space="preserve"> S00001379</t>
  </si>
  <si>
    <t>CIMENTO PORTLAND COMPOSTO CP II-32</t>
  </si>
  <si>
    <t xml:space="preserve">     HT018</t>
  </si>
  <si>
    <t xml:space="preserve">     HT019</t>
  </si>
  <si>
    <t xml:space="preserve">     HT020</t>
  </si>
  <si>
    <t xml:space="preserve">     88628</t>
  </si>
  <si>
    <t>ARGAMASSA TRAÇO 1:3 (EM VOLUME DE CIMENTO E AREIA MÉDIA ÚMIDA),</t>
  </si>
  <si>
    <t xml:space="preserve">     HT021</t>
  </si>
  <si>
    <t>SISTEMA INSTALAÇÃO DE GASES MEDICINAIS E VÁCUO-187 PONTOS DE CONSUMO</t>
  </si>
  <si>
    <t>SISTEMA DE GASES MEDICINAIS E VÁCUOS-MÃO DE OBRA MONTAGEM</t>
  </si>
  <si>
    <t xml:space="preserve">   HT021-1</t>
  </si>
  <si>
    <t xml:space="preserve">PT    </t>
  </si>
  <si>
    <t xml:space="preserve">     HT022</t>
  </si>
  <si>
    <t>BRISES EM PLÁSTICO RECICLADO-FIXO EM ESTRUTURA DE AÇO PINTADA</t>
  </si>
  <si>
    <t>BRISE EM PLÁSTICO RECICLADO</t>
  </si>
  <si>
    <t xml:space="preserve"> S00006110</t>
  </si>
  <si>
    <t>SERRALHEIRO (HORISTA)</t>
  </si>
  <si>
    <t xml:space="preserve"> S00000252</t>
  </si>
  <si>
    <t>AJUDANTE DE SERRALHEIRO (HORISTA)</t>
  </si>
  <si>
    <t xml:space="preserve">     HT023</t>
  </si>
  <si>
    <t>SISTEMA DE CLIMATIZAÇÃO HOSP TRAMANDAÍ</t>
  </si>
  <si>
    <t>INSTALAÇÃO DE EQUIPAMENTOS-MÃO DE OBRA</t>
  </si>
  <si>
    <t xml:space="preserve">   HT023-1</t>
  </si>
  <si>
    <t>INSTALAÇÃO DE EQUIPAMENTOS-MATERIAIS</t>
  </si>
  <si>
    <t xml:space="preserve">     HT024</t>
  </si>
  <si>
    <t>DISPENSER EM PVC BRANCO-PAPEL HIGIÊNICO</t>
  </si>
  <si>
    <t>DISPENSER EM PVC-COR BRANCO-PAPEL HIGIÊNICO</t>
  </si>
  <si>
    <t xml:space="preserve"> S00002696</t>
  </si>
  <si>
    <t>ENCANADOR OU BOMBEIRO HIDRAULICO (HORISTA)</t>
  </si>
  <si>
    <t xml:space="preserve"> S00000246</t>
  </si>
  <si>
    <t>AUXILIAR DE ENCANADOR OU BOMBEIRO HIDRAULICO (HORISTA)</t>
  </si>
  <si>
    <t xml:space="preserve">     HT025</t>
  </si>
  <si>
    <t>DISPENSER EM PVC BRANCO-ALCOOL GEL</t>
  </si>
  <si>
    <t xml:space="preserve">     HT028</t>
  </si>
  <si>
    <t>CISTERNA VERTICAL MODULAR-1.050L-C-FILTRO</t>
  </si>
  <si>
    <t xml:space="preserve">      8195</t>
  </si>
  <si>
    <t>LUVA FGA     4"</t>
  </si>
  <si>
    <t xml:space="preserve"> S00000047</t>
  </si>
  <si>
    <t>ADAPTADOR, PVC PBA, BOLSA/ROSCA, JE, DN 100 / DE 110 MM</t>
  </si>
  <si>
    <t xml:space="preserve"> S00000122</t>
  </si>
  <si>
    <t>ADESIVO PLASTICO PARA PVC, FRASCO COM *850* GR</t>
  </si>
  <si>
    <t xml:space="preserve">     HT029</t>
  </si>
  <si>
    <t>RALO HEMISFÉRICO-FERRO FUNDIDO-150mm</t>
  </si>
  <si>
    <t xml:space="preserve">     HT030</t>
  </si>
  <si>
    <t xml:space="preserve">     HT031</t>
  </si>
  <si>
    <t>LINHA DE VIDA</t>
  </si>
  <si>
    <t xml:space="preserve">      1532</t>
  </si>
  <si>
    <t>CABO DE ACO 3/ 8" AF 6 x 19    (6701680)</t>
  </si>
  <si>
    <t xml:space="preserve">     HT032</t>
  </si>
  <si>
    <t>JARDIM VERTICAL-11,45m x 3,90m-CONFORME PROJETO</t>
  </si>
  <si>
    <t>JARDIM VERTICAL-11,45m x 3,90m-MÃO DE OBRA</t>
  </si>
  <si>
    <t xml:space="preserve">   HT032-1</t>
  </si>
  <si>
    <t>JARDIM VERTICAL-11,45m x 3,90m-MATERIAIS</t>
  </si>
  <si>
    <t xml:space="preserve">     HT033</t>
  </si>
  <si>
    <t>SISTEMA GRUPO GERADOR ABERTO-POTENCIA DE 500kVA</t>
  </si>
  <si>
    <t xml:space="preserve"> S00002436</t>
  </si>
  <si>
    <t>ELETRICISTA (HORISTA)</t>
  </si>
  <si>
    <t xml:space="preserve"> S00000247</t>
  </si>
  <si>
    <t>AJUDANTE DE ELETRICISTA (HORISTA)</t>
  </si>
  <si>
    <t xml:space="preserve">     HT034</t>
  </si>
  <si>
    <t>TAPETE DE BORRACHA-15KV</t>
  </si>
  <si>
    <t>TAPETE BORRACHA 60 x 60cm - IS. 15KV</t>
  </si>
  <si>
    <t xml:space="preserve">     HT035</t>
  </si>
  <si>
    <t>PLACA AVISO (PERIGO) 340X240MM</t>
  </si>
  <si>
    <t xml:space="preserve">      8969</t>
  </si>
  <si>
    <t>PLACA ALUMINIO "PERIGO" 24 x 34cm</t>
  </si>
  <si>
    <t xml:space="preserve">     HT036</t>
  </si>
  <si>
    <t xml:space="preserve">     HT037</t>
  </si>
  <si>
    <t>TERMINAL OLHAL P/CABO 6mm²</t>
  </si>
  <si>
    <t xml:space="preserve">     62030</t>
  </si>
  <si>
    <t>TERMINAL TIPO OLHAL C/SOLDA</t>
  </si>
  <si>
    <t xml:space="preserve">     HT038</t>
  </si>
  <si>
    <t>ELETRODUTO AÇO GALVANIZADO MÉDIO 4" (101MM)</t>
  </si>
  <si>
    <t xml:space="preserve">     10488</t>
  </si>
  <si>
    <t>LUVA ACO GALVANIZADO 4" P/ELETRODUTO</t>
  </si>
  <si>
    <t xml:space="preserve">     10508</t>
  </si>
  <si>
    <t>ELETRODUTO ACO GALV. MEDIO 4" (101mm)</t>
  </si>
  <si>
    <r>
      <t>Rua</t>
    </r>
    <r>
      <rPr>
        <sz val="10"/>
        <color indexed="8"/>
        <rFont val="Arial"/>
        <family val="2"/>
      </rPr>
      <t xml:space="preserve"> </t>
    </r>
    <r>
      <rPr>
        <sz val="11"/>
        <color theme="1"/>
        <rFont val="Arial"/>
        <family val="2"/>
      </rPr>
      <t>Sinimbu, 172 / 202,  Porto Alegre</t>
    </r>
  </si>
  <si>
    <t>(51) 3243.4306 | (51) 99964.7781</t>
  </si>
  <si>
    <t>torresgarcia.arquiteto@gmail.com</t>
  </si>
  <si>
    <t>CLIENTE:</t>
  </si>
  <si>
    <t>OBRA:</t>
  </si>
  <si>
    <t>HOSPITAL TRAMANDAÍ-REFORMA E AMPLIAÇÃO</t>
  </si>
  <si>
    <t>REVISÃO:</t>
  </si>
  <si>
    <t>LOCAL:</t>
  </si>
  <si>
    <t>AV. EMANCIPAÇÃO, Nº 1255</t>
  </si>
  <si>
    <t>ENCARGOS SOCIAIS:</t>
  </si>
  <si>
    <t xml:space="preserve">MUNICÍPIO: </t>
  </si>
  <si>
    <t>TRAMANDAÍ-RS</t>
  </si>
  <si>
    <t>ORÇAMENTO:</t>
  </si>
  <si>
    <t>DESONERADO</t>
  </si>
  <si>
    <t>BDI DIFERENCIADO:</t>
  </si>
  <si>
    <t>Arq. Fernando Flores da Cunha Garcia</t>
  </si>
  <si>
    <t>COMPOSIÇÕES DE CUSTOS PRÓPRIAS</t>
  </si>
  <si>
    <t xml:space="preserve">                LISTAGEM DE SERVIÇOS DISCRIMINADA</t>
  </si>
  <si>
    <t>R01</t>
  </si>
  <si>
    <t xml:space="preserve"> 7.683,49 m²</t>
  </si>
  <si>
    <t>PORTO ALEGRE, 17 DE AGOSTO DE 2022</t>
  </si>
  <si>
    <t>PISO BASALTO POLIDO-46X46-ARG.CI-AR 1:4-3CM</t>
  </si>
  <si>
    <t>BASALTO REGULAR POLIDO-46X46</t>
  </si>
  <si>
    <t>S00004750</t>
  </si>
  <si>
    <t xml:space="preserve">     HT018-1</t>
  </si>
  <si>
    <t>PISO BASALTO SERRADO-46X46-ARG.CI-AR 1:4-3CM</t>
  </si>
  <si>
    <t>BASALTO REGULAR SERRADO-46X46</t>
  </si>
  <si>
    <t>SISTEMA DE GASES MEDICINAIS E VÁCUOS-PONTO DE CONSUMO, TUBOS, CONEXÕES, VÁLVULAS, SOLDAS, TINTAS, SUPORTES, BRAÇADEIRAS, ADESIVOS IDENTIFICAÇÃO</t>
  </si>
  <si>
    <t>S00040552</t>
  </si>
  <si>
    <t>S00010953</t>
  </si>
  <si>
    <t>S00007311</t>
  </si>
  <si>
    <t>S00007307</t>
  </si>
  <si>
    <t>S00005318</t>
  </si>
  <si>
    <t>S00004783</t>
  </si>
  <si>
    <t>PINTOR (HORISTA</t>
  </si>
  <si>
    <t>CENTO</t>
  </si>
  <si>
    <t>PARAFUSO, AUTO ATARRACHANTE, CABECA CHATA, FENDA SIMPLES, 1/4 (6,35 MM) X 25 MM</t>
  </si>
  <si>
    <t>CANTONEIRA ACO ABAS IGUAIS (QUALQUER BITOLA), E = 3/16 "</t>
  </si>
  <si>
    <t>KG</t>
  </si>
  <si>
    <t>L</t>
  </si>
  <si>
    <t>DILUENTE AGUARRAS</t>
  </si>
  <si>
    <t>TINTA ESMALTE SINTETICO PREMIUM ACETINADO</t>
  </si>
  <si>
    <t>FUNDO ANTICORROSIVO PARA METAIS FERROSOS (ZARCAO)</t>
  </si>
  <si>
    <t xml:space="preserve">     HT028-1</t>
  </si>
  <si>
    <t>TANQUE DECANTAÇÃO PRIMÁRIA</t>
  </si>
  <si>
    <t>TANQUE DECANTAÇÃO PRIMÁRIA-500 LITROS</t>
  </si>
  <si>
    <t>CAIXA D'ÁGUA POLIETILENO-7.000 LITROS</t>
  </si>
  <si>
    <t xml:space="preserve"> S00043461</t>
  </si>
  <si>
    <t>FERRAMENTAS - FAMILIA ENCANADOR - HORISTA (ENCARGOS COMPLEMENTARES -COLETADO CAIXA)</t>
  </si>
  <si>
    <t>0,32</t>
  </si>
  <si>
    <t xml:space="preserve"> S00043485</t>
  </si>
  <si>
    <t>EPI - FAMILIA ENCANADOR - HORISTA (ENCARGOS COMPLEMENTARES - COLETADO CAIXA)</t>
  </si>
  <si>
    <t>0,94</t>
  </si>
  <si>
    <t>GUINDASTE HIDRÁULICO AUTOPROPELIDO, COM LANÇA TELESCÓPICA 40 M, CAPACIDADE MÁXIMA 60 T, POTÊNCIA 260 KW - MATERIAIS NA OPERAÇÃO. AF_03/2016</t>
  </si>
  <si>
    <t>11,96</t>
  </si>
  <si>
    <t>0,26340000</t>
  </si>
  <si>
    <t>GUINDASTE HIDRÁULICO AUTOPROPELIDO, COM LANÇA TELESCÓPICA 40 M, CAPACIDADE MÁXIMA 60 T, POTÊNCIA 260 KW - IMPOSTOS E SEGUROS. AF_03/2016</t>
  </si>
  <si>
    <t>12,99</t>
  </si>
  <si>
    <t>GUINDASTE HIDRÁULICO AUTOPROPELIDO, COM LANÇA TELESCÓPICA 40 M, CAPACIDADE MÁXIMA 60 T, POTÊNCIA 260 KW - JUROS. AF_03/2016</t>
  </si>
  <si>
    <t>16,41</t>
  </si>
  <si>
    <t>GUINDASTE HIDRÁULICO AUTOPROPELIDO, COM LANÇA TELESCÓPICA 40 M, CAPACIDADE MÁXIMA 60 T, POTÊNCIA 260 KW - DEPRECIAÇÃO. AF_03/2016</t>
  </si>
  <si>
    <t>91,15</t>
  </si>
  <si>
    <t>GUINDASTE HIDRÁULICO AUTOPROPELIDO, COM LANÇA TELESCÓPICA 40 M, CAPACIDADE MÁXIMA 60 T, POTÊNCIA 260 KW - MANUTENÇÃO. AF_03/2016</t>
  </si>
  <si>
    <t>146,52</t>
  </si>
  <si>
    <t>3.449,00</t>
  </si>
  <si>
    <t>0,06</t>
  </si>
  <si>
    <t>CURSO DE CAPACITAÇÃO PARA AUXILIAR DE ENCANADOR OU BOMBEIRO HIDRÁULICO (ENCARGOS COMPLEMENTARES) - HORISTA</t>
  </si>
  <si>
    <t>0,20</t>
  </si>
  <si>
    <t>CURSO DE CAPACITAÇÃO PARA ENCANADOR OU BOMBEIRO HIDRÁULICO (ENCARGOS COMPLEMENTARES) - HORISTA</t>
  </si>
  <si>
    <t>0,24</t>
  </si>
  <si>
    <t>0,81</t>
  </si>
  <si>
    <t>1,07</t>
  </si>
  <si>
    <t>1,13</t>
  </si>
  <si>
    <t>OPERADOR DE GUINDASTE COM ENCARGOS COMPLEMENTARES</t>
  </si>
  <si>
    <t>22,90</t>
  </si>
  <si>
    <t>5,83</t>
  </si>
  <si>
    <t>14,03</t>
  </si>
  <si>
    <t>20,79</t>
  </si>
  <si>
    <t>16,57</t>
  </si>
  <si>
    <t>24,56</t>
  </si>
  <si>
    <t>52,25</t>
  </si>
  <si>
    <t xml:space="preserve">     HT039</t>
  </si>
  <si>
    <t>TORNEIRA ELÉTRICA CROMADA 110/220V</t>
  </si>
  <si>
    <t xml:space="preserve">TORNEIRA ELÉTRICA CROMADA </t>
  </si>
  <si>
    <t>S00011683</t>
  </si>
  <si>
    <t>CONCTOR METÁLICO TIPO PARAFUSO FENDIDO (SPLIT BOLD), PARA CABOS ATÉ 6MM²</t>
  </si>
  <si>
    <t>PISO VINILICO EM MANTA 2,00 MM</t>
  </si>
  <si>
    <t>COLA ISAFIX GALÃO</t>
  </si>
  <si>
    <t>PORTA CORTA-FOGO 200X220CM - FORNECIMENTO E INSTALAÇÃO.</t>
  </si>
  <si>
    <t>PORTA CORTA-FOGO 110X220CM - FORNECIMENTO E INSTALAÇÃO.</t>
  </si>
  <si>
    <t>PORTA CORTA-FOGO-C/FECHADURA-C/BARRA ANTIPÃNICO-110x220cm</t>
  </si>
  <si>
    <t>PORTA CORTA-FOGO-C/FECHADURA-C/BARRA ANTIPÃNICO-200x220cm</t>
  </si>
  <si>
    <t xml:space="preserve">AREIA MEDIA - POSTO JAZIDA/FORNECEDOR (RETIRADO NA JAZIDA, SEM TRANSPORTE)
</t>
  </si>
  <si>
    <t xml:space="preserve">     HT016-1</t>
  </si>
  <si>
    <t xml:space="preserve">ARGAMASSA TRAÇO 1:3 (EM VOLUME DE CIMENTO E AREIA MÉDIA ÚMIDA), PR
EPARO MANUAL. AF_08/2019
</t>
  </si>
  <si>
    <t xml:space="preserve">     88629</t>
  </si>
  <si>
    <t>SERVENTE COM ENCARGOS COMPLEMENTARES</t>
  </si>
  <si>
    <t xml:space="preserve">     88316</t>
  </si>
  <si>
    <t>PEDREIRO COM ENCARGOS COMPLEMENTARES</t>
  </si>
  <si>
    <t xml:space="preserve">     88309</t>
  </si>
  <si>
    <t>CARPINTEIRO DE ESQUADRIA COM ENCARGOS COMPLEMENTARES</t>
  </si>
  <si>
    <t xml:space="preserve">     88261</t>
  </si>
  <si>
    <t xml:space="preserve"> S00039501</t>
  </si>
  <si>
    <t xml:space="preserve"> S00039500</t>
  </si>
  <si>
    <t>HT014</t>
  </si>
  <si>
    <t>HT015</t>
  </si>
  <si>
    <t>RIPA  APARELHADA *1,5 X 5* CM, EM MACARANDUBA, ANGELIM OU EQUIVALENTE DA REGIAO</t>
  </si>
  <si>
    <t>S00020205</t>
  </si>
  <si>
    <t>S00010491</t>
  </si>
  <si>
    <t>S00010489</t>
  </si>
  <si>
    <t>M</t>
  </si>
  <si>
    <t>VIDRO LISO INCOLOR 6 MM - SEM COLOCACAO</t>
  </si>
  <si>
    <t>VIDRACEIRO (HORISTA)</t>
  </si>
  <si>
    <t xml:space="preserve">     HT016-2</t>
  </si>
  <si>
    <t>HT014-1</t>
  </si>
  <si>
    <t>HT015-1</t>
  </si>
  <si>
    <t>BARRA DE APOIO RETA, EM ACO INOX POLIDO, COMPRIMENTO 60CM, DIAMETRO MINIMO 3CM</t>
  </si>
  <si>
    <t>S00036204</t>
  </si>
  <si>
    <t>S00012759</t>
  </si>
  <si>
    <t>CHAPA ACO INOX AISI 304 NUMERO 9 (E = 1 MM), ACABAMENTO NUMERO 1 (LAMINADO AQUENTE, FOSCO, ESCOVADO)</t>
  </si>
  <si>
    <t xml:space="preserve">KIT DE PORTA-PRONTA DE MADEIRA EM ACABAMENTO MELAMÍNICO
BRANCO, FOLHA PESADA OU SUPERPESADA, E BATENTE METÁLICO,
90X210CM,C/VISOR, FIXAÇÃO COM ARGAMASSA - FORNECIMENTO E
INSTALAÇÃO. 
</t>
  </si>
  <si>
    <t xml:space="preserve">KIT DE PORTA-PRONTA DE MADEIRA EM ACABAMENTO MELAMÍNICO
BRANCO, FOLHA PESADA OU SUPERPESADA, E BATENTE METÁLICO,
80X210CM, C/VISOR, FIXAÇÃO COM ARGAMASSA - FORNECIMENTO E
INSTALAÇÃO. 
</t>
  </si>
  <si>
    <t xml:space="preserve">KIT DE PORTA-PRONTA DE MADEIRA EM ACABAMENTO MELAMÍNICO
BRANCO, FOLHA PESADA OU SUPERPESADA, E BATENTE METÁLICO,
110X210CM, FIXAÇÃO COM ARGAMASSA - FORNECIMENTO E
INSTALAÇÃO. 
</t>
  </si>
  <si>
    <t xml:space="preserve">KIT DE PORTA-PRONTA DE MADEIRA EM ACABAMENTO MELAMÍNICO
BRANCO, FOLHA PESADA OU SUPERPESADA, E BATENTE METÁLICO,
110X210CM,C/VISOR, FIXAÇÃO COM ARGAMASSA - FORNECIMENTO E
INSTALAÇÃO. 
</t>
  </si>
  <si>
    <t xml:space="preserve">KIT DE PORTA-PRONTA DE MADEIRA EM ACABAMENTO MELAMÍNICO
BRANCO, FOLHA PESADA OU SUPERPESADA, E BATENTE METÁLICO,
110X210CM,C/VISOR, VAI E VEM, FIXAÇÃO COM ARGAMASSA - FORNECIMENTO E INSTALAÇÃO. 
</t>
  </si>
  <si>
    <t xml:space="preserve">KIT DE PORTA-PRONTA DE MADEIRA EM ACABAMENTO MELAMÍNICO
BRANCO, FOLHA PESADA OU SUPERPESADA, E BATENTE METÁLICO,
110X210CM,C/VISOR, CORREDIÇA, FIXAÇÃO COM ARGAMASSA - FORNECIMENTO E INSTALAÇÃO. 
</t>
  </si>
  <si>
    <t xml:space="preserve">     HT016-3</t>
  </si>
  <si>
    <t>HT026</t>
  </si>
  <si>
    <t xml:space="preserve"> S00039482</t>
  </si>
  <si>
    <t>HT027</t>
  </si>
  <si>
    <t>SILICONE ACETICO USO GERAL INCOLOR 280 G</t>
  </si>
  <si>
    <t xml:space="preserve"> S00039961</t>
  </si>
  <si>
    <t xml:space="preserve"> S00004377</t>
  </si>
  <si>
    <t>HT040</t>
  </si>
  <si>
    <t>S00034367</t>
  </si>
  <si>
    <t xml:space="preserve">     94590</t>
  </si>
  <si>
    <t xml:space="preserve"> S00034381</t>
  </si>
  <si>
    <t xml:space="preserve">PARAFUSO DE ACO ZINCADO COM ROSCA SOBERBA, CABECA CHATA E FENDA SIMPLES,DIAMETRO 4,2 MM, COMPRIMENTO * 32 * MM
</t>
  </si>
  <si>
    <t>HT041</t>
  </si>
  <si>
    <t>JANELA DE CORRER, EM ALUMINIO PERFIL 25, 100 X 100 CM (A X L), 2 FLS MOVEIS, SEM BANDEIRA, ACABAMENTO BRANCO, BATENTE DE 6 A 7 CM, COM VIDRO, E ALIZAR</t>
  </si>
  <si>
    <t xml:space="preserve"> S00039025</t>
  </si>
  <si>
    <t xml:space="preserve"> S00036888</t>
  </si>
  <si>
    <t xml:space="preserve"> S00007568</t>
  </si>
  <si>
    <t xml:space="preserve">31    </t>
  </si>
  <si>
    <t xml:space="preserve"> S00000142</t>
  </si>
  <si>
    <t>HTO42</t>
  </si>
  <si>
    <t xml:space="preserve">CONTRAMARCO DE ALUMÍNIO, FIXAÇÃO COM PARAFUSO - FORNECIMENTO E INSTALAÇÃO. AF_12/2019
</t>
  </si>
  <si>
    <t xml:space="preserve">JANELA DE ALUMÍNIO TIPO MAXIM-AR, COR BRANCO, COM VIDROS, BATENTE E FERRAGENS. INCLUSIVE ALIZAR, ACABAMENTO E CONTRAMARCO. FORNECIMENTO E INSTALAÇÃO. 
</t>
  </si>
  <si>
    <t xml:space="preserve">PORTA EM ALUMÍNIO DE ABRIR TIPO VENEZIANA COR BRANCO, COM CONTRAMARCO, FIXAÇÃO COM PARAFUSOS - FORNECIMENTO E INSTALAÇÃO. 
</t>
  </si>
  <si>
    <t xml:space="preserve">PORTA DE ABRIR EM ALUMINIO TIPO VENEZIANA, ACABAMENTO COR BRANCO, COM GUARNICAO/ALIZAR/VISTA, 87 X 210 CM
</t>
  </si>
  <si>
    <t xml:space="preserve">SELANTE ELASTICO MONOCOMPONENTE A BASE DE POLIURETANO (PU) PARA JUNTAS DIVERSAS
</t>
  </si>
  <si>
    <t xml:space="preserve">BUCHA DE NYLON SEM ABA S10, COM PARAFUSO DE 6,10 X 65 MM EM ACO ZIN CADO COM ROSCA SOBERBA, CABECA CHATA E FENDA PHILLIPS
</t>
  </si>
  <si>
    <t xml:space="preserve">GUARNICAO / MOLDURA / ARREMATE DE ACABAMENTO PARA ESQUADRIA, EM  ALUMINIOPERFIL 25, ACABAMENTO ANODIZADO BRANCO, PARA 1 FACE
</t>
  </si>
  <si>
    <t>HTO42-1</t>
  </si>
  <si>
    <t xml:space="preserve">JANELA EM ALUMÍNIO TIPO VENEZIANA, FIXA COR BRANCO, COM CONTRAMARCO, FIXAÇÃO COM PARAFUSOS - FORNECIMENTO E INSTALAÇÃO. 
</t>
  </si>
  <si>
    <t>CAIXILHO ALUMÍNIO VENEZIANADO</t>
  </si>
  <si>
    <t xml:space="preserve"> S00004914</t>
  </si>
  <si>
    <t xml:space="preserve"> S00039024</t>
  </si>
  <si>
    <t>HT043</t>
  </si>
  <si>
    <t xml:space="preserve">PORTA DE ALUMÍNIO DE ABRIR COM PAINEL LAMBRI E VIDRO, COR BRANCO, COM GUARNIÇÃO E CONTRAMARCO, FIXAÇÃO COM PARAFUSOS - FORNECIMENTO E INSTALAÇÃO.
</t>
  </si>
  <si>
    <t xml:space="preserve"> S00000599</t>
  </si>
  <si>
    <t>HT044</t>
  </si>
  <si>
    <t xml:space="preserve">JANELA DE ALUMÍNIO DE CORRER COM 2 FOLHAS PARA VIDROS, BATENTE, ACABAMENTO COR BRANCO. FERRAGENS, ALIZAR E CONTRAMARCO. FORNECIMENTO E INSTALAÇÃO. 
</t>
  </si>
  <si>
    <t xml:space="preserve">JANELA MAXIM AR, EM ALUMINIO PERFIL 25, 60 X 80 CM (A X L), ACABAMENTO  BRANCO, BATENTE DE 4 A 5 CM, COM VIDRO 6mm E ALIZAR
</t>
  </si>
  <si>
    <t xml:space="preserve">JANELA FIXA DE ALUMÍNIO COM VIDRO, BATENTE E FERRAGENS ACABAMENTO COR BRANCO, COM ALIZAR E CONTRAMARCO.
FORNECIMENTO E INSTALAÇÃO. 
</t>
  </si>
  <si>
    <t xml:space="preserve"> S0000252</t>
  </si>
  <si>
    <t xml:space="preserve"> S00007569</t>
  </si>
  <si>
    <t xml:space="preserve"> S00039914</t>
  </si>
  <si>
    <t>HASTE ANCORA EM ACO GALVANIZADO, DIMENSOES 16 MM X 2000 MM</t>
  </si>
  <si>
    <t xml:space="preserve">SOLDA EM VARETA FOSCOPER, D = *2,5* MM  X COMPRIMENTO 500 MM
</t>
  </si>
  <si>
    <t>HT045</t>
  </si>
  <si>
    <t>BALCÕES, BANCADAS E MESAS EM MDF BRANCO E TAMPOS E CUBAS EM AÇO INOX DE ACORDO COM DETALHAMENTO PROJETO ARQUITEÕNICO.</t>
  </si>
  <si>
    <t>HT045-1</t>
  </si>
  <si>
    <t>TAMPOS, CUBAS E EXPURGOS EM AÇO INOX, NO PADRÂO AISI 316,esp 0,8mm, POLIMENTO ALTO BRILHO, CONFORME DIMENSÕES E DETALHAMENTO PROJETO ARQUITETÔNICO.</t>
  </si>
  <si>
    <t>BALCÕES, BANCADAS E MESAS EM MDF BRANCO DIAMANTE DE 18 mm, TAMPOS ENGROSSADOS PARA 36mm, EM MDF. LAMINAÇÃO FITA PVC, TRILHOS, DOBRADIÇAS E PÉS EM AÇO INOX, PUXADORES EM PERFILALUMÍNIO, CONFORME DETALHAMENTO PROJETO ARQUITEÕNICO.</t>
  </si>
  <si>
    <t>SISTEMA DE MONITORAMENTO DE CHAMADA DE ENFERMAGEM</t>
  </si>
  <si>
    <t>HT046</t>
  </si>
  <si>
    <t>SISTEMA DE MONITORAMENTO DE CHAMADA DE ENFERMAGEM, CONFORME DETALHAMENTO DO ORÇAMENTO E PROJETO ELÉTRICO</t>
  </si>
  <si>
    <t>CALHAS ALUZINCO-CORTE 1,50m EM CHAPA ALUZINCO 0,50mm</t>
  </si>
  <si>
    <t>CALHAS ALUZINCO-CORTE 0,75m EM CHAPA ALUZINCO 0,50mm</t>
  </si>
  <si>
    <t>CALHAS ALUZINCO-CORTE 0,60m EM CHAPA ALUZINCO 0,50mm</t>
  </si>
  <si>
    <t>HT047</t>
  </si>
  <si>
    <t>HT047-1</t>
  </si>
  <si>
    <t>HT047-2</t>
  </si>
  <si>
    <t>HT048</t>
  </si>
  <si>
    <t>HT048-1</t>
  </si>
  <si>
    <t>HT049</t>
  </si>
  <si>
    <t>HT050</t>
  </si>
  <si>
    <t>PTOJETOS EXECUTIVOS PCMAT</t>
  </si>
  <si>
    <t>HT051</t>
  </si>
  <si>
    <t xml:space="preserve">PAINÉIS DIVISÓRIOS EM PVC ALVEOLAR-H=2,00 m, COR BRANCA, FIXO EM PERFIS DE ALUMÍNIO ANODIZADO BRANCO, COM 14 (QUATORZE) PORTAS DE 0,70 m x 1,70 m, </t>
  </si>
  <si>
    <t>RUFOS ALUZINCO-CORTE 0,38m EM CHAPA ALUZINCO 0,50mm</t>
  </si>
  <si>
    <t>RUFOS ALUZINCO-CORTE 0,78m EM CHAPA ALUZINCO 0,50mm</t>
  </si>
  <si>
    <t>ALGEROSAS ALUZINCO-CORTE0,63m EM CHAPA ALUZINCO 0,50mm</t>
  </si>
  <si>
    <t xml:space="preserve">PAINÉIS DIVISÓRIOS EM PVC ALVEOLAR-H=2,00 m, COR BRANCA,-FIXO EM PERFIS DE ALUMÍNIO ANODIZADO BRANCO, COM 14 (QUATORZE) PORTAS DE 0,70 m x 1,70 m, </t>
  </si>
  <si>
    <t>TELHADOR (HORISTA</t>
  </si>
  <si>
    <t>S00006111</t>
  </si>
  <si>
    <t>S00012869</t>
  </si>
  <si>
    <t xml:space="preserve">SISTEMAS ITs MEDICO BASICO COMPLETO-9  UNIDADES C/POTENCIA DE 10 KVA, 1 UNIDADE C/POTENCIA DE 7,5 KVA E 6  UNIDADES C/POTENCIA DE 5 KVA </t>
  </si>
  <si>
    <t>S00034783</t>
  </si>
  <si>
    <t>ENGENHEIRO ELETRICISTA</t>
  </si>
  <si>
    <t>S00012868</t>
  </si>
  <si>
    <t>S00006121</t>
  </si>
  <si>
    <t>MARCENEIRO (HORISTA)</t>
  </si>
  <si>
    <t>AUXILIAR DE SERVIÇOS GERAIS</t>
  </si>
  <si>
    <t>H</t>
  </si>
  <si>
    <t>HT052</t>
  </si>
  <si>
    <t>PROJETOS EXECUTIVOS PCMAT</t>
  </si>
  <si>
    <t>CAIXA DE SEPARAÇÃO DE GESSO</t>
  </si>
  <si>
    <t>HOSPITAL TRAMANDAÍ-FUND. HOSP. GETÚLIO VARGAS</t>
  </si>
  <si>
    <t>Serviço</t>
  </si>
  <si>
    <t>HBMSM001</t>
  </si>
  <si>
    <t>NOBREAK 5000 VA-ENTRADA 220V-SAÍDA 127V</t>
  </si>
  <si>
    <t xml:space="preserve">     88247</t>
  </si>
  <si>
    <t>AUXILIAR DE ELETRICISTA COM ENCARGOS COMPLEMENTARES</t>
  </si>
  <si>
    <t xml:space="preserve">     88264</t>
  </si>
  <si>
    <t>ELETRICISTA COM ENCARGOS COMPLEMENTARES</t>
  </si>
  <si>
    <t>HBMSM004</t>
  </si>
  <si>
    <t>CHAVE ROTATIVA REVERSORA - 40A</t>
  </si>
  <si>
    <t>HBMSM007</t>
  </si>
  <si>
    <t>LUMINÁRIA LED 40W-PAINEL SLIM- (625x625mm)-EMBUTIR-CORPO AÇO-PERFIL ALUMÍNIO EXTRUDAD NA COR BRANCA-DIFUSOR TRANLÚCIDO-EFICÁCIA LUMINOSA 100lm/w-TEMPERATURA COR 4000K-IRC&gt;80-DRIVER</t>
  </si>
  <si>
    <t>FITA ISOLANTE PLASTICA 2cm - 3/4"</t>
  </si>
  <si>
    <t>ELETRICISTA</t>
  </si>
  <si>
    <t>AJUDANTE DE ELETRICISTA</t>
  </si>
  <si>
    <t>HBMSM008</t>
  </si>
  <si>
    <t>SINALEIRO DUPLO-PORTA RAIO X - TOMÓGRAFO</t>
  </si>
  <si>
    <t>HBMSM009</t>
  </si>
  <si>
    <t>REINSTALAÇÃO DO SISTEMA DE CONTROLE DE ILUMINAÇÃO DAS SALAS CIRÚRGICAS</t>
  </si>
  <si>
    <t>HBMSM010</t>
  </si>
  <si>
    <t>MACIÇO ARRENDONDADO 50mm² (REBAR-DIAM 8mm x 4m) GALVANIZADO A QUENTE - MALHA DESCIDA</t>
  </si>
  <si>
    <t>HBMSM010-1</t>
  </si>
  <si>
    <t xml:space="preserve"> S00021127</t>
  </si>
  <si>
    <t>FITA ISOLANTE ADESIVA ANTICHAMA, USO ATE 750 V, EM ROLO DE 19 MM X 5 M</t>
  </si>
  <si>
    <t>HBMSM012</t>
  </si>
  <si>
    <t xml:space="preserve">CABO DE COBRE FLEXÍVEL ISOLADO, 120 MM², ANTI-CHAMA 0,6/1,0KV,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</si>
  <si>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0,6/1 KV, SECAO NOMINAL 120 MM2
</t>
  </si>
  <si>
    <t>HBMSM014</t>
  </si>
  <si>
    <t xml:space="preserve">CABO DE COBRE FLEXÍVEL ISOLADO, 70 MM², ANTI-CHAMA 0,6/1,0KV,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</si>
  <si>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0,6/1 KV, SECAO NOMINAL 70 MM2
</t>
  </si>
  <si>
    <t>HBMSM015</t>
  </si>
  <si>
    <t xml:space="preserve">CABO DE COBRE FLEXÍVEL ISOLADO, 50 MM², ANTI-CHAMA 0,6/1,0KV,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</si>
  <si>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0,6/1 KV, SECAO NOMINAL 50 MM2
</t>
  </si>
  <si>
    <t>HBMSM016</t>
  </si>
  <si>
    <t xml:space="preserve">CABO DE COBRE FLEXÍVEL ISOLADO, 35 MM², ANTI-CHAMA 0,6/1,0KV, BASE POLIOLEFÍNICA NÃO HALOGENADA-TIPO AFUMEX-PARA DISTRIBUIÇÃO - FORNECIMENTO E INSTALAÇÃO.
</t>
  </si>
  <si>
    <t xml:space="preserve">CABO DE COBRE, FLEXIVEL, CLASSE 4 OU 5, ISOLACAO EM PVC/A, ANTICHAMA BWF-B, BASE POLIOLEFÍNICA NÃO HALOGENADA-TIPO AFUMEX, 1 CONDUTOR, 0,6/1 KV, SECAO NOMINAL 35 MM2
</t>
  </si>
  <si>
    <t>HBMSM017</t>
  </si>
  <si>
    <t xml:space="preserve">CABO DE COBRE FLEXÍVEL ISOLADO, 25 MM², ANTI-CHAMA 0,6/1,0KV,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</si>
  <si>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0,6/1 KV, SECAO NOMINAL 25 MM2
</t>
  </si>
  <si>
    <t>HBMSM018</t>
  </si>
  <si>
    <t xml:space="preserve">CABO DE COBRE FLEXÍVEL ISOLADO, 16 MM², ANTI-CHAMA 0,6/1,0KV,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</si>
  <si>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0,6/1 KV, SECAO NOMINAL 16 MM2
</t>
  </si>
  <si>
    <t>HBMSM019</t>
  </si>
  <si>
    <t xml:space="preserve">CABO DE COBRE FLEXÍVEL ISOLADO, 10 MM², ANTI-CHAMA 0,6/1,0KV,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</si>
  <si>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0,6/1 KV, SECAO NOMINAL 10 MM2
</t>
  </si>
  <si>
    <t>HBMSM025</t>
  </si>
  <si>
    <t xml:space="preserve">CABO DE COBRE FLEXÍVEL ISOLADO, 35 MM², ANTI-CHAMA 450/750 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</si>
  <si>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450/750 V, SECAO NOMINAL 35 MM2
</t>
  </si>
  <si>
    <t>HBMSM026</t>
  </si>
  <si>
    <t xml:space="preserve">CABO DE COBRE FLEXÍVEL ISOLADO, 25 MM², ANTI-CHAMA 450/750 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</si>
  <si>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450/750 V, SECAO NOMINAL 25 MM2
</t>
  </si>
  <si>
    <t>HBMSM027</t>
  </si>
  <si>
    <t xml:space="preserve">CABO DE COBRE FLEXÍVEL ISOLADO, 16 MM², ANTI-CHAMA 450/750 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</si>
  <si>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450/750 V, SECAO NOMINAL 16 MM2
</t>
  </si>
  <si>
    <t>HBMSM028</t>
  </si>
  <si>
    <t xml:space="preserve">CABO DE COBRE FLEXÍVEL ISOLADO, 10 MM², ANTI-CHAMA 450/750 V, BASE POLIOLEFÍNICA NÃO HALOGENADA-TIPO AFUMEX-PARA DISTRIBUIÇÃO - FORNECIMENTO E INSTALAÇÃO. 
</t>
  </si>
  <si>
    <t xml:space="preserve">CABO DE COBRE, FLEXIVEL, CLASSE 4 OU 5, ISOLACAO EM PVC/A, ANTICHAMA BWF-B, BASE POLIOLEFÍNICA NÃO HALOGENADA-TIPO AFUMEX, 1 CONDUTOR, 450/750 V, SECAO NOMINAL 10 MM2
</t>
  </si>
  <si>
    <t>HBMSM029</t>
  </si>
  <si>
    <t xml:space="preserve">CABO DE COBRE FLEXÍVEL ISOLADO, 6 MM², ANTI-CHAMA 450/750 V, BASE POLIOLEFÍNICA NÃO HALOGENADA-TIPO AFUMEX-PARA CIRCUITOS TERMINAIS - FORNECIMENTO E INSTALAÇÃO. 
</t>
  </si>
  <si>
    <t xml:space="preserve">CABO DE COBRE, FLEXIVEL, CLASSE 4 OU 5, ISOLACAO EM PVC/A, ANTICHAMA BWF-B, BASE POLIOLEFÍNICA NÃO HALOGENADA-TIPO AFUMEX, 1 CONDUTOR, 450/750 V, SECAO NOMINAL 6 MM2
</t>
  </si>
  <si>
    <t>HBMSM030</t>
  </si>
  <si>
    <t xml:space="preserve">CABO DE COBRE FLEXÍVEL ISOLADO, 4 MM², ANTI-CHAMA 450/750 V, BASE POLIOLEFÍNICA NÃO HALOGENADA-TIPO AFUMEX-PARA CIRCUITOS TERMINAIS - FORNECIMENTO E INSTALAÇÃO. 
</t>
  </si>
  <si>
    <t xml:space="preserve">CABO DE COBRE, FLEXIVEL, CLASSE 4 OU 5, ISOLACAO EM PVC/A, ANTICHAMA BWF-B, BASE POLIOLEFÍNICA NÃO HALOGENADA-TIPO AFUMEX, 1 CONDUTOR, 450/750 V, SECAO NOMINAL 4 MM2
</t>
  </si>
  <si>
    <t>HBMSM031</t>
  </si>
  <si>
    <t xml:space="preserve">CABO DE COBRE FLEXÍVEL ISOLADO, 2,5 MM², ANTI-CHAMA 450/750 V, BASE POLIOLEFÍNICA NÃO HALOGENADA-TIPO AFUMEX-PARA CIRCUITOS TERMINAIS - FORNECIMENTO E INSTALAÇÃO.
</t>
  </si>
  <si>
    <t xml:space="preserve">CABO DE COBRE, FLEXIVEL, CLASSE 4 OU 5, ISOLACAO EM PVC/A, ANTICHAMA BWF-B, BASE POLIOLEFÍNICA NÃO HALOGENADA-TIPO AFUMEX, 1 CONDUTOR, 450/750 V, SECAO NOMINAL 2,5 MM2
</t>
  </si>
  <si>
    <t>HBMSM032</t>
  </si>
  <si>
    <t>QGBT AUTOPORTANTE MONOBLOCO-1010x2100x600mm-USO APARENTE-IP54-APOIADO NO SOLO-COMPLETO</t>
  </si>
  <si>
    <t xml:space="preserve">QGBT AUTOPORTANTE MONOBLOCO-1010x2100x600mm-USO APARENTE-IP54-APOIADO NO SOLO-COMPLETO
</t>
  </si>
  <si>
    <t>HBMSM033</t>
  </si>
  <si>
    <t>QGBT AUTOPORTANTE MONOBLOCO-810x2100x600mm-USO APARENTE-IP54-APOIADO NO SOLO-COMPLETO</t>
  </si>
  <si>
    <t xml:space="preserve">QGBT AUTOPORTANTE MONOBLOCO-810x2100x600mm-USO APARENTE-IP54-APOIADO NO SOLO-COMPLETO
</t>
  </si>
  <si>
    <t>HBMSM033-1</t>
  </si>
  <si>
    <t>QGBT AUTOPORTANTE MONOBLOCO-610x2100x600mm-USO APARENTE-IP54-APOIADO NO SOLO-COMPLETO</t>
  </si>
  <si>
    <t xml:space="preserve">QGBT AUTOPORTANTE MONOBLOCO-610x2100x600mm-USO APARENTE-IP54-APOIADO NO SOLO-COMPLETO
</t>
  </si>
  <si>
    <t>HBMSM033-2</t>
  </si>
  <si>
    <t>HBMSM034</t>
  </si>
  <si>
    <t xml:space="preserve">QUADRO DE COMANDO-EMBUTIR-550X1100x125mm-COM BARRAMENTOS PARA 52 DISJUNTORES + DISJUNTOR GERAL. FORNECIMENTO E INSTALACAO
</t>
  </si>
  <si>
    <t xml:space="preserve">QUADRO DE COMANDO-EMBUTIR-500X1100x125mm-COM BARRAMENTOS PARA 52 DISJUNTORES + DISJUNTOR GERAL
</t>
  </si>
  <si>
    <t xml:space="preserve">ARGAMASSA TRAÇO 1:1:6 (EM VOLUME DE CIMENTO, CAL E AREIA MÉDIA ÚMIDA) PARA EMBOÇO/MASSA ÚNICA/ASSENTAMENTO DE ALVENARIA DE VEDAÇÃO, PREPARO MANUAL. AF_08/2019
</t>
  </si>
  <si>
    <t>HBMSM035</t>
  </si>
  <si>
    <t xml:space="preserve">QUADRO DE COMANDO-EMBUTIR-500X1000x125mm-COM BARRAMENTOS PARA 42 DISJUNTORES + DISJUNTOR GERAL. FORNECIMENTO E INSTALACAO
</t>
  </si>
  <si>
    <t xml:space="preserve">QUADRO DE COMANDO-EMBUTIR-500X1000x125mm-COM BARRAMENTOS PARA 42 DISJUNTORES + DISJUNTOR GERAL
</t>
  </si>
  <si>
    <t xml:space="preserve">     87367</t>
  </si>
  <si>
    <t>HBMSM036</t>
  </si>
  <si>
    <t xml:space="preserve">QUADRO DE COMANDO-EMBUTIR-500X900x125mm-COM BARRAMENTOS PARA 36 DISJUNTORES + DISJUNTOR GERAL. FORNECIMENTO E INSTALACAO
</t>
  </si>
  <si>
    <t xml:space="preserve">QUADRO DE COMANDO-EMBUTIR-500X900x125mm-COM BARRAMENTOS PARA 36 DISJUNTORES + DISJUNTOR GERAL
</t>
  </si>
  <si>
    <t>HBMSM038</t>
  </si>
  <si>
    <t xml:space="preserve">QUADRO DE COMANDO-EMBUTIR-500X800x125mm-COM BARRAMENTOS PARA 24 DISJUNTORES + DISJUNTOR GERAL. FORNECIMENTO E INSTALACAO
</t>
  </si>
  <si>
    <t xml:space="preserve">QUADRO DE COMANDO-EMBUTIR-500X800x125mm-COM BARRAMENTOS PARA 24 DISJUNTORES + DISJUNTOR GERAL
</t>
  </si>
  <si>
    <t>HBMSM041</t>
  </si>
  <si>
    <t xml:space="preserve">QUADRO DE COMANDO-SOBREPOR-500X900x150mm-COM BARRAMENTOS PARA 24 DISJUNTORES + DISJUNTOR GERAL. FORNECIMENTO E INSTALACAO
</t>
  </si>
  <si>
    <t xml:space="preserve">QUADRO DE COMANDO-SOBREPOR-500X900x150mm-COM BARRAMENTOS PARA 24 DISJUNTORES + DISJUNTOR GERAL
</t>
  </si>
  <si>
    <t>HBMSM042</t>
  </si>
  <si>
    <t xml:space="preserve">QUADRO DE COMANDO BOMBAS DE RECALQUE-COMPLETO. FORNECIMENTO E INSTALACAO
</t>
  </si>
  <si>
    <t xml:space="preserve">QUADRO DE COMANDO BOMBAS DE RECALQUE-COMPLETO.
</t>
  </si>
  <si>
    <t>BUCHA/ARRUELA P/ELETRODUTO   3/4"</t>
  </si>
  <si>
    <t>HBMSM047</t>
  </si>
  <si>
    <t>REINSTALAÇÃO DISJUNTOR</t>
  </si>
  <si>
    <t>HBMSM048</t>
  </si>
  <si>
    <t xml:space="preserve">DISJUNTOR TRIPOLAR-1600A-65kVA-CAIXA MOLDADA-AJUSTÁVEL-0,75-1 X In FORNECIMENTO E INSTALAÇÃO
</t>
  </si>
  <si>
    <t>DISJUNTOR TRIPOLAR-1600A-65kVA-CAIXA MOLDADA-AJUSTÁVEL-0,75-1 X In</t>
  </si>
  <si>
    <t xml:space="preserve"> S00001581</t>
  </si>
  <si>
    <t xml:space="preserve">TERMINAL A COMPRESSAO EM COBRE ESTANHADO PARA CABO 120-150 MM2, 1 FURO E 1 COMPRESSAO, PARA PARAFUSO DE FIXACAO M12
</t>
  </si>
  <si>
    <t>HBMSM049-1</t>
  </si>
  <si>
    <t xml:space="preserve">REINSTALAÇÃO DO ATUAL DISJUNTOR TRIPOLAR 500A-CAIXA MOLDADA
</t>
  </si>
  <si>
    <t>HBMSM050</t>
  </si>
  <si>
    <t xml:space="preserve">DISJUNTOR TRIPOLAR-200A-36kVA-CAIXA MOLDADA. FORNECIMENTO E INSTALAÇÃO
</t>
  </si>
  <si>
    <t>DISJUNTOR TRIPOLAR-200A-36kVA-CAIXA MOLDADA</t>
  </si>
  <si>
    <t>HBMSM052</t>
  </si>
  <si>
    <t xml:space="preserve">DISJUNTOR TRIPOLAR-160A-25kVA-CAIXA MOLDADA. FORNECIMENTO E INSTALAÇÃO
</t>
  </si>
  <si>
    <t>DISJUNTOR TRIPOLAR-160A-25kVA-CAIXA MOLDADA</t>
  </si>
  <si>
    <t xml:space="preserve"> S00001580</t>
  </si>
  <si>
    <t xml:space="preserve">TERMINAL A COMPRESSAO EM COBRE ESTANHADO PARA CABO 70-95 MM2, 1 FURO E 1 COMPRESSAO, PARA PARAFUSO DE FIXACAO M12
</t>
  </si>
  <si>
    <t xml:space="preserve"> S00001578</t>
  </si>
  <si>
    <t xml:space="preserve">TERMINAL A COMPRESSAO EM COBRE ESTANHADO PARA CABO 35-50 MM2, 1 FURO E 1 COMPRESSAO, PARA PARAFUSO DE FIXACAO M8
</t>
  </si>
  <si>
    <t>HBMSM054</t>
  </si>
  <si>
    <t xml:space="preserve">DISJUNTOR TRIPOLAR-125A-25kVA-CAIXA MOLDADA. FORNECIMENTO E INSTALAÇÃO
</t>
  </si>
  <si>
    <t>DISJUNTOR TRIPOLAR-125A-25kVA-CAIXA MOLDADA</t>
  </si>
  <si>
    <t>HBMSM055</t>
  </si>
  <si>
    <t xml:space="preserve">DISJUNTOR TRIPOLAR-100A-25kVA-CAIXA MOLDADA. FORNECIMENTO E INSTALAÇÃO
</t>
  </si>
  <si>
    <t>DISJUNTOR TRIPOLAR-100A-25kVA-CAIXA MOLDADA</t>
  </si>
  <si>
    <t xml:space="preserve"> S00001576</t>
  </si>
  <si>
    <t xml:space="preserve">TERMINAL A COMPRESSAO EM COBRE ESTANHADO PARA CABO 10-25 MM2, 1 FURO E 1 COMPRESSAO, PARA PARAFUSO DE FIXACAO M8
</t>
  </si>
  <si>
    <t>HBMSM056</t>
  </si>
  <si>
    <t xml:space="preserve">DISJUNTOR TRIPOLAR-80A-25kVA-CAIXA MOLDADA. FORNECIMENTO E INSTALAÇÃO
</t>
  </si>
  <si>
    <t>DISJUNTOR TRIPOLAR-80A-25kVA-CAIXA MOLDADA</t>
  </si>
  <si>
    <t>HBMSM058</t>
  </si>
  <si>
    <t xml:space="preserve">DISJUNTOR TRIPOLAR-63A-25kVA-CAIXA MOLDADA. FORNECIMENTO E INSTALAÇÃO
</t>
  </si>
  <si>
    <t>DISJUNTOR TRIPOLAR-63A-25kVA-CAIXA MOLDADA</t>
  </si>
  <si>
    <t>HBMSM059</t>
  </si>
  <si>
    <t xml:space="preserve">DISJUNTOR TRIPOLAR-50A-25kVA-CAIXA MOLDADA. FORNECIMENTO E INSTALAÇÃO
</t>
  </si>
  <si>
    <t>DISJUNTOR TRIPOLAR-50A-25kVA-CAIXA MOLDADA</t>
  </si>
  <si>
    <t xml:space="preserve"> S00001573</t>
  </si>
  <si>
    <t xml:space="preserve">TERMINAL A COMPRESSAO EM COBRE ESTANHADO PARA CABO 4-10 MM2, 1 FURO E 1 COMPRESSAO, PARA PARAFUSO DE FIXACAO M6
</t>
  </si>
  <si>
    <t>HBMSM060</t>
  </si>
  <si>
    <t xml:space="preserve">DISJUNTOR TRIPOLAR-40A-25kVA-CAIXA MOLDADA. FORNECIMENTO E INSTALAÇÃO
</t>
  </si>
  <si>
    <t>HBMSM061</t>
  </si>
  <si>
    <t xml:space="preserve">DISJUNTOR TRIPOLAR-32A-25kVA-CAIXA MOLDADA. FORNECIMENTO E INSTALAÇÃO
</t>
  </si>
  <si>
    <t>DISJUNTOR TRIPOLAR-32A-25kVA-CAIXA MOLDADA</t>
  </si>
  <si>
    <t>HBMSM064</t>
  </si>
  <si>
    <t>DISPOSITIVO-DPS CLASSE I + II - 275V - Icc=25/50kA</t>
  </si>
  <si>
    <t>HBMSM065</t>
  </si>
  <si>
    <t>DISPOSITIVO-DPS CLASSE II - 275V - Icc=20/40kA</t>
  </si>
  <si>
    <t>HBMSM066</t>
  </si>
  <si>
    <t>DISPOSITIVO-DR-2 POLOS-30mA-25A</t>
  </si>
  <si>
    <t>HBMSM067</t>
  </si>
  <si>
    <t>DISPOSITIVO-DR-2 POLOS-30mA-40A</t>
  </si>
  <si>
    <t>HBMSM068</t>
  </si>
  <si>
    <t>LUMINÁRIA LED 30W-QUADRADA (625x625mm)-EMBUTIR-CORPO AÇO-PERFIL ALUMÍNIO EXTRUDADO-BRANCA-DIFUSOR RECUADO TRANLÚCIDO-EFICÁCIA LUMINOSA 118lm/w-TEMPERATURA COR 4000K-IRC&gt;80-DRIVER</t>
  </si>
  <si>
    <t>LUMINÁRIA LED30W-QUADRADA (625x625mm)-EMBUTIR-CORPO AÇO-PERFIL ALUMÍNIO EXTRUDADO-BRANCA-DIFUSOR RECUADO TRANLÚCIDO-EFICÁCIA LUMINOSA 118lm/w-TEMPERATURA COR 4000K-IRC&gt;80-DRIVER</t>
  </si>
  <si>
    <t>HBMSM069</t>
  </si>
  <si>
    <t>LUMINÁRIA LED 30W-QUADRADA (625x625mm)-APARENTE-CORPO AÇO-PERFIL ALUMÍNIO EXTRUDADO-BRANCA-DIFUSOR RECUADO TRANLÚCIDO-EFICÁCIA LUMINOSA 118lm/w-TEMPERATURA COR 4000K-IRC&gt;80-DRIVER</t>
  </si>
  <si>
    <t>LUMINÁRIA LED30W-QUADRADA (625x625mm)-APARENTE-CORPO AÇO-PERFIL ALUMÍNIO EXTRUDADO-BRANCA-DIFUSOR RECUADO TRANLÚCIDO-EFICÁCIA LUMINOSA 118lm/w-TEMPERATURA COR 4000K-IRC&gt;80-DRIVER</t>
  </si>
  <si>
    <t>HBMSM070</t>
  </si>
  <si>
    <t>LUMINÁRIA LED 30W-RETANGULAR (1282x274mm)-EMBUTIR-CORPO AÇO-PERFIL ALUMÍNIO EXTRUDADO-BRANCA-DIFUSOR RECUADO TRANLÚCIDO-EFICÁCIA LUMINOSA 80lm/w-TEMPERATURA COR 4000K-IRC&gt;80-DRIVER</t>
  </si>
  <si>
    <t>LUMINÁRIA LED30W-RETANGULAR (1282x274mm)-EMBUTIR-CORPO AÇO-PERFIL ALUMÍNIO EXTRUDADO-BRANCA-DIFUSOR RECUADO TRANLÚCIDO-EFICÁCIA LUMINOSA 80lm/w-TEMPERATURA COR 4000K-IRC&gt;80-DRIVER</t>
  </si>
  <si>
    <t xml:space="preserve">      8634</t>
  </si>
  <si>
    <t>HBMSM073</t>
  </si>
  <si>
    <t>LUMINÁRIA LED 36,5W-REDONDA (DIÂMETRO 190mm)-EMBUTIR-CORPO ALUMÍNIO INJETADO-BRANCA-DIFUSOR EM ACRÍLICO RECUADO TRANSLÚCIDO-EFICÁCIA LUMINOSA 108lm/w-TEMPERATURA COR 4000K-IRC&gt;80-DRIVER</t>
  </si>
  <si>
    <t>LUMINÁRIA LED36,5W-REDONDA (DIÂMETRO 190mm)-EMBUTIR-CORPO ALUMÍNIO INJETADO-BRANCA-DIFUSOR EM ACRÍLICO RECUADO TRANSLÚCIDO-EFICÁCIA LUMINOSA 108lm/w-TEMPERATURA COR 4000K-IRC&gt;80-DRIVER</t>
  </si>
  <si>
    <t>HBMSM074</t>
  </si>
  <si>
    <t>LUMINÁRIA LED 19W-RETANGULAR (190x590x90mm)-APARENTE-CORPO AÇO-PERFIL ALUMÍNIO EXTRUDADO-BRANCA-DIFUSOR RECUADO TRANLÚCIDO-EFICÁCIA LUMINOSA 93lm/w-TEMPERATURA COR 4000K-IRC&gt;80-DRIVER</t>
  </si>
  <si>
    <t>LUMINÁRIA LED19W-RETANGULAR (190x590x90mm)-APARENTE-CORPO AÇO-PERFIL ALUMÍNIO EXTRUDADO-BRANCA-DIFUSOR RECUADO TRANLÚCIDO-EFICÁCIA LUMINOSA 93lm/w-TEMPERATURA COR 4000K-IRC&gt;80-DRIVER</t>
  </si>
  <si>
    <t>HBMSM075</t>
  </si>
  <si>
    <t>LUMINÁRIA LED 19W-REDONDA (DIÂMETRO 190mm)-EMBUTIR-CORPO ALUMÍNIO INJETADO-BRANCA-DIFUSOR EM ACRÍLICO RECUADO TRANSLÚCIDO-EFICÁCIA LUMINOSA 113lm/w-TEMPERATURA COR 4000K-IRC&gt;80-DRIVER</t>
  </si>
  <si>
    <t>LUMINÁRIA LED19W-REDONDA (DIÂMETRO 190mm)-EMBUTIR-CORPO ALUMÍNIO INJETADO-BRANCA-DIFUSOR EM ACRÍLICO RECUADO TRANSLÚCIDO-EFICÁCIA LUMINOSA 113lm/w-TEMPERATURA COR 4000K-IRC&gt;80-DRIVER4000K-IRC&gt;80-DRIVER</t>
  </si>
  <si>
    <t>HBMSM077</t>
  </si>
  <si>
    <t>LUMINÁRIA LED 6W-QUADRADA-EMBUTIR-CORPO ALUMÍNIO INJETADO-BRANCA-DIFUSOR EM ACRÍLICO RECUADO TRANSLÚCIDO</t>
  </si>
  <si>
    <t>LUMINÁRIA LED6W-QUADRADA-EMBUTIR-CORPO ALUMÍNIO INJETADO-BRANCA-DIFUSOR EM ACRÍLICO RECUADO TRANSLÚCIDO</t>
  </si>
  <si>
    <t>HBMSM079</t>
  </si>
  <si>
    <t>LUMINÁRIA TIPO TARTARUGA-COM LÂMPADA LED BULBO 12W-APARENTE</t>
  </si>
  <si>
    <t>LUMINÁRIA TIPO TARTARUGA-APARENTE</t>
  </si>
  <si>
    <t>HBMSM079-1</t>
  </si>
  <si>
    <t>LÂMPADA LED BULBO 12W</t>
  </si>
  <si>
    <t>HBMSM083</t>
  </si>
  <si>
    <t>CONECTOR PORCELANA 40A-CHUVEIRO</t>
  </si>
  <si>
    <t>HBMSM084</t>
  </si>
  <si>
    <t>CANALETA DE ALUMÍNIO 73x25x3000mm-COM 2 SEPTOS E TAMPAS</t>
  </si>
  <si>
    <t>CANALETAS DE ALUMÍNIO 73x25x3000mm-COM 2 SEPTOS</t>
  </si>
  <si>
    <t>HBMSM084-1</t>
  </si>
  <si>
    <t>TAMPA PARA CANALETA DE ALUMÍNIO 73x3000mm</t>
  </si>
  <si>
    <t>HBMSM085</t>
  </si>
  <si>
    <t>TOMADA (3) ELÉTRICA-COMPLETA-C/CAIXA P/CANALETA. FORNECIMENTO E INSTALAÇÃO</t>
  </si>
  <si>
    <t xml:space="preserve"> S00038102</t>
  </si>
  <si>
    <t>TOMADA 2P+T 20A-250V (APENAS MODULO)</t>
  </si>
  <si>
    <t xml:space="preserve"> S00038099</t>
  </si>
  <si>
    <t xml:space="preserve">SUPORTE DE FIXACAO PARA ESPELHO / PLACA 4" X 2", PARA ATÉ 3 MODULOS, PARA INSTALACAO DE TOMADAS E INTERRUPTORES (SOMENTE SUPORTE)
</t>
  </si>
  <si>
    <t>PORTA EQUIPAMENTO PARA CANALETAS ALUMÍNIO</t>
  </si>
  <si>
    <t>HBMSM086</t>
  </si>
  <si>
    <t>ELETROCALHA PERFURADA-100x100x3000mm-CHAPA 18 COM VIROLA</t>
  </si>
  <si>
    <t>HBMSM094</t>
  </si>
  <si>
    <t>COMPOSIÇÃO REPRESENTATIVA  DO SERVIÇO LEITO METÁLICO MÉDIO-1000x100x3000mm, INCLUSIVE CONEXÕES, CURVAS, COTOVELOS, TES, REDUÇÕES,  EMENDAS, SUPORTES.</t>
  </si>
  <si>
    <t>LEITO METÁLICO MÉDIO-1000x100x3000mm, INCLUSIVE CONEXÕES, CURVAS, COTOVELOS, TES, REDUÇÕES,  EMENDAS, SUPORTES.</t>
  </si>
  <si>
    <t>HBMSM095</t>
  </si>
  <si>
    <t>COMPOSIÇÃO REPRESENTATIVA  DO SERVIÇO LEITO METÁLICO MÉDIO-500x100x3000mm, INCLUSIVE CONEXÕES, CURVAS, COTOVELOS, TES, REDUÇÕES,  EMENDAS, SUPORTES.</t>
  </si>
  <si>
    <t>LEITO METÁLICO MÉDIO-500x100x3000mm, INCLUSIVE CONEXÕES, CURVAS, COTOVELOS, TES, REDUÇÕES,  EMENDAS, SUPORTES.</t>
  </si>
  <si>
    <t>HBMSM096</t>
  </si>
  <si>
    <t>COMPOSIÇÃO REPRESENTATIVA  DO SERVIÇO LEITO METÁLICO MÉDIO-300x100x3000mm, INCLUSIVE CONEXÕES, CURVAS, COTOVELOS, TES, REDUÇÕES,  EMENDAS, SUPORTES.</t>
  </si>
  <si>
    <t>LEITO METÁLICO MÉDIO-300x100x3000mm, INCLUSIVE CONEXÕES, CURVAS, COTOVELOS, TES, REDUÇÕES,  EMENDAS, SUPORTES.</t>
  </si>
  <si>
    <t>HBMSM098</t>
  </si>
  <si>
    <t xml:space="preserve">TAMPA PRESSÃO-ELETROCALHA-100x3000mm-CHAPA 18 </t>
  </si>
  <si>
    <t>HBMSM101</t>
  </si>
  <si>
    <t>CURVA HORIZONTAL 90° 100x100mm</t>
  </si>
  <si>
    <t>HBMSM105</t>
  </si>
  <si>
    <t>CURVA VERTICAL DE INVERSÃO 100x100mm</t>
  </si>
  <si>
    <t>HBMSM108-1</t>
  </si>
  <si>
    <t>TE HORIZONTAL 90°/RETO/VERTICAL DERIVAÇÃO-100x100mm</t>
  </si>
  <si>
    <t>HBMSM112</t>
  </si>
  <si>
    <t>FLANGE PARA ELETROCALHA-100x100mm-LIGAÇÃO PAINEL</t>
  </si>
  <si>
    <t>FLANGE PARA ELETROCALHA-100x100mm</t>
  </si>
  <si>
    <t>HBMSM113</t>
  </si>
  <si>
    <t>FLANGE PARA ELETROCALHA-100x50mm-LIGAÇÃO PAINEL</t>
  </si>
  <si>
    <t>FLANGE PARA ELETROCALHA-100x50mm</t>
  </si>
  <si>
    <t>HBMSM119</t>
  </si>
  <si>
    <t>ACESSÓRIO FIXAÇÃO ELETROCALHA-100mm-SUPORTE BALANÇO</t>
  </si>
  <si>
    <t>HBMSM120</t>
  </si>
  <si>
    <t>ACESSÓRIO FIXAÇÃO ELETROCALHA-100mm-SUPORTE SIMPLES</t>
  </si>
  <si>
    <t>HBMSM121</t>
  </si>
  <si>
    <t>SUPORTE PARA FIXAÇÃO ELETROCALHA NA ESTRUTURA NA PARTE SUPERIOR (LAJE/PAREDE/ESTRUTURA TELHADO)</t>
  </si>
  <si>
    <t>SUPORTE PARA FIXAÇÃO ELETROCALHA NA ESTRUTURA NA PARTE SUPERIOR</t>
  </si>
  <si>
    <t>HBMSM121-1</t>
  </si>
  <si>
    <t>ACESSÓRIO ELETROCALHA-LEITO-EMENDAS</t>
  </si>
  <si>
    <t>HBMSM123</t>
  </si>
  <si>
    <t>CRUZETA-100x50mm</t>
  </si>
  <si>
    <t>HBMSM124</t>
  </si>
  <si>
    <t>PORCA SEXTAVADA E ARRUELA LISA 1/4"</t>
  </si>
  <si>
    <t>HBMSM125</t>
  </si>
  <si>
    <t>PERFILADO PERFURADO 38x38x3000mm-CHAPA 18</t>
  </si>
  <si>
    <t>HBMSM131</t>
  </si>
  <si>
    <t>DERIVAÇÃO LATERAL PARA ELETRODUTO 1" E 3/4"</t>
  </si>
  <si>
    <t>HBMSM132</t>
  </si>
  <si>
    <t>EMENDAS DIVERSAS (T/X/I) PARA PERFILADO 38x38mm</t>
  </si>
  <si>
    <t>HBMSM134</t>
  </si>
  <si>
    <t>SUPORTE LONGO/NORMAL PARA FIXAÇÃO PERFILADO NA ESTRUTURA PARTE SUPERIOR (LAJE/PAREDE/ESTRUTURA TELHADO)</t>
  </si>
  <si>
    <t>SUPORTE LONGO/NORMAL PARA FIXAÇÃO PERFILADO NA ESTRUTURA PARTE SUPERIOR</t>
  </si>
  <si>
    <t>HBMSM135</t>
  </si>
  <si>
    <t>CAIXA DE PASSAGEM PARA PERFILADO</t>
  </si>
  <si>
    <t>HBMSM141</t>
  </si>
  <si>
    <t>RACK 46U x19"-COM 3 BANDEJAS-COMPLETO</t>
  </si>
  <si>
    <t>HBMSM142</t>
  </si>
  <si>
    <t>RACK 16U x19"-DIMENSÕES MÍNIMAS-720MMx570MM-COMPLETO</t>
  </si>
  <si>
    <t>HBMSM144</t>
  </si>
  <si>
    <t>PATCH PANEL-24 ELEMENTOS-CATEGORIA 6</t>
  </si>
  <si>
    <t>HBMSM145</t>
  </si>
  <si>
    <t>DISTRIBUIDOR INTERNO ÓPTICO DIO COMPLETO PARA RACK 19-COM 12 POSIÇÕES</t>
  </si>
  <si>
    <t>HBMSM146</t>
  </si>
  <si>
    <t>CÂMERA PARA CFTV COMPLETA</t>
  </si>
  <si>
    <t xml:space="preserve">    HBMSM146</t>
  </si>
  <si>
    <t>HBMSM147</t>
  </si>
  <si>
    <t xml:space="preserve">CABO COAXIAL TV-CFTV-4MM²
</t>
  </si>
  <si>
    <t>HBMSM148</t>
  </si>
  <si>
    <t xml:space="preserve">CABO FIBRA ÓTICA-2 PARES-MONOMODO
</t>
  </si>
  <si>
    <t>HBMSM149</t>
  </si>
  <si>
    <t xml:space="preserve">CORDÕES ÓPTICOS
</t>
  </si>
  <si>
    <t>CORDÕES ÓPTICOS</t>
  </si>
  <si>
    <t>HBMSM150</t>
  </si>
  <si>
    <t xml:space="preserve">FUSÃO ÓTICA-EMENDA
</t>
  </si>
  <si>
    <t>FUSÃO ÓTICA-EMENDA</t>
  </si>
  <si>
    <t>HBMSM151</t>
  </si>
  <si>
    <t>PATCH CORD CAT 6-2,50m</t>
  </si>
  <si>
    <t xml:space="preserve">     HBMSM151</t>
  </si>
  <si>
    <t>HBMSM152</t>
  </si>
  <si>
    <t>PATCH CORD CAT 6-1,50m</t>
  </si>
  <si>
    <t xml:space="preserve">    HBMSM152</t>
  </si>
  <si>
    <t>HBMSM153</t>
  </si>
  <si>
    <t>TOMADA PARA TV-COMPLETA-C/CAIXA-FORNECIMENTO E INSTALAÇÃO</t>
  </si>
  <si>
    <t xml:space="preserve"> S00038084</t>
  </si>
  <si>
    <t xml:space="preserve">TOMADA PARA ANTENA DE TV, CABO COAXIAL DE 9 MM, CONJUNTO MONTADO PARA EMBUTIR 4" X 2" (PLACA + SUPORTE + MODULO)
</t>
  </si>
  <si>
    <t xml:space="preserve"> S00038092</t>
  </si>
  <si>
    <t>ESPELHO / PLACA DE 1 POSTO 4" X 2", PARA INSTALACAO DE TOMADAS E INTERRUPTORES</t>
  </si>
  <si>
    <t>CAIXA ESTAMPADA 2 x 4" CHAPA 20 MSG</t>
  </si>
  <si>
    <t>AUXILIAR DE ELETRICISTA</t>
  </si>
  <si>
    <t>HBMSM154</t>
  </si>
  <si>
    <t>TOMADA (1) DE REDE RJ45-COMPLETA-C/CAIXA EMBUTIR. FORNECIMENTO E INSTALAÇÃO</t>
  </si>
  <si>
    <t xml:space="preserve"> S00038083</t>
  </si>
  <si>
    <t xml:space="preserve">TOMADA RJ45, 8 FIOS, CAT 5E, CONJUNTO MONTADO PARA EMBUTIR 4" X 2" (PLACA + SUPORTE + MODULO)
</t>
  </si>
  <si>
    <t xml:space="preserve"> S00038095</t>
  </si>
  <si>
    <t>ESPELHO / PLACA CEGA 4" X 4", PARA INSTALACAO DE TOMADAS E INTERRUPTORES</t>
  </si>
  <si>
    <t>CAIXA ESTAMPADA 4 x 4" CHAPA 20 MSG</t>
  </si>
  <si>
    <t>HBMSM155</t>
  </si>
  <si>
    <t>TOMADA (2) DE REDE RJ45-COMPLETA-C/CAIXA EMBUTIR. FORNECIMENTO E INSTALAÇÃO</t>
  </si>
  <si>
    <t xml:space="preserve"> S00038104</t>
  </si>
  <si>
    <t>TOMADA RJ45, 8 FIOS, CAT 5E (APENAS MODULO)</t>
  </si>
  <si>
    <t xml:space="preserve"> S00038096</t>
  </si>
  <si>
    <t>ESPELHO / PLACA DE 2 POSTOS 4" X 4", PARA INSTALACAO DE TOMADAS E INTERRUPTORES</t>
  </si>
  <si>
    <t xml:space="preserve"> S00038100</t>
  </si>
  <si>
    <t xml:space="preserve">SUPORTE DE FIXACAO PARA ESPELHO / PLACA 4" X 4", PARA ATÉ 6 MODULOS, PARA INSTALACAO DE TOMADAS E INTERRUPTORES (SOMENTE SUPORTE)
</t>
  </si>
  <si>
    <t>HBMSM156</t>
  </si>
  <si>
    <t>TOMADA (3) DE REDE RJ45-COMPLETA-C/CAIXA EMBUTIR. FORNECIMENTO E INSTALAÇÃO</t>
  </si>
  <si>
    <t xml:space="preserve"> S00038097</t>
  </si>
  <si>
    <t>ESPELHO / PLACA DE 3 POSTOS 4" X 4", PARA INSTALACAO DE TOMADAS E INTERRUPTORES</t>
  </si>
  <si>
    <t xml:space="preserve">      8550</t>
  </si>
  <si>
    <t xml:space="preserve">      8559</t>
  </si>
  <si>
    <t>HBMSM159</t>
  </si>
  <si>
    <t>HBMSM160</t>
  </si>
  <si>
    <t>TOMADA (2) DE REDE RJ45-COMPLETA-C/CAIXA P/CANALETA. FORNECIMENTO E INSTALAÇÃO</t>
  </si>
  <si>
    <t>HBMSM161-1</t>
  </si>
  <si>
    <t>TOMADA (3) DE REDE RJ45-COMPLETA-C/CAIXA P/CANALETA. FORNECIMENTO E INSTALAÇÃO</t>
  </si>
  <si>
    <t>HBMSM162</t>
  </si>
  <si>
    <t>CAIXA DE PASSAGEM (100X100X50MM)-COM ESPELHO</t>
  </si>
  <si>
    <t>CAIXA 5 x 5"</t>
  </si>
  <si>
    <t>TAMPA PIAL 4 x 4cm</t>
  </si>
  <si>
    <t>HBMSM165</t>
  </si>
  <si>
    <t>CERTIFICAÇÃO E HOMOLOGAÇÃO DA REDE LÓGICA E TELEFÔNICA</t>
  </si>
  <si>
    <t>PT</t>
  </si>
  <si>
    <t>ENGENHEIRO ELETRICISTA COM ENCARGOS SUPLEMENTARES</t>
  </si>
  <si>
    <t>HBMSM166</t>
  </si>
  <si>
    <t>IDENTIFICAÇÃO CABEAMENTO ( PLACAS ACRÍLICAS OU FITAS OU ANILHAS)</t>
  </si>
  <si>
    <t>ANILHAS NUMEROS E LETRAS-IDENTIFICAÇÃO DE CBOS UTP-REDES LÓGICA E TELEFONIA</t>
  </si>
  <si>
    <t>HBMSM167</t>
  </si>
  <si>
    <t>CABO GALVANIZADO A QUENTE ENCORDOADO 50mm²-MALHA DESCIDA</t>
  </si>
  <si>
    <t>CABO GALVANIZADO A QUENTE ENCORDOADO 50mm²</t>
  </si>
  <si>
    <t>HBMSM168</t>
  </si>
  <si>
    <t>CABO GALVANIZADO A QUENTE ENCORDOADO 70mm²-MALHA ATERRAMENTO</t>
  </si>
  <si>
    <t>CABO GALVANIZADO A QUENTE ENCORDOADO 70mm²</t>
  </si>
  <si>
    <t>HBMSM169</t>
  </si>
  <si>
    <t>SOLDA EXOTÉRMICA HTH-70mm²/50mm²</t>
  </si>
  <si>
    <t>MOLDE P/CONEXÃO T-2 CABOS-HASTE ATERRAMENTO-CABO 50mm²/70mm² (150)</t>
  </si>
  <si>
    <t xml:space="preserve">PÇ    </t>
  </si>
  <si>
    <t>PÓ DE SOLDA EXOTÉRMICO N 150 C/PALITO E DISCO</t>
  </si>
  <si>
    <t>HBMSM170</t>
  </si>
  <si>
    <t>SOLDA EXOTÉRMICA HCX-70mm²/50mm²</t>
  </si>
  <si>
    <t xml:space="preserve">     17004</t>
  </si>
  <si>
    <t>MOLDE P/CONEXÃO X-2 CABOS-HASTE ATERRAMENTO-CABO 50mm²/70mm² (250)</t>
  </si>
  <si>
    <t>PÓ DE SOLDA EXOTÉRMICO N 250 C/PALITO E DISCO</t>
  </si>
  <si>
    <t>HBMSM171</t>
  </si>
  <si>
    <t>SOLDA EXOTÉRMICA CDH-70mm²/50mm²</t>
  </si>
  <si>
    <t>MOLDE P/CONEXÃO T-CABO-HASTE ATERRAMENTO-CABO 50mm²/70mm² (90)</t>
  </si>
  <si>
    <t>PÓ DE SOLDA EXOTÉRMICO N 90 C/PALITO E DISCO</t>
  </si>
  <si>
    <t>HBMSM172</t>
  </si>
  <si>
    <t>SOLDA EXOTÉRMICA SCE/SCA-50 mm²</t>
  </si>
  <si>
    <t>MOLDE P/CONEXÃO-1 CABO VERTICAL A 45°-PLACA METÁLICA-CABO 50mm² (90)</t>
  </si>
  <si>
    <t>HBMSM173</t>
  </si>
  <si>
    <t>SOLDA EXOTÉRMICA SEV-50 mm²</t>
  </si>
  <si>
    <t>MOLDE P/CONEXÃO-1 CABO VERTICAL-PLACA METÁLICA-CABO 50mm² (200)</t>
  </si>
  <si>
    <t xml:space="preserve">     17009</t>
  </si>
  <si>
    <t>PÓ DE SOLDA EXOTÉRMICO N 200 C/PALITO E DISCO</t>
  </si>
  <si>
    <t>HBMSM174</t>
  </si>
  <si>
    <t>CAIXA DE MEDIÇÃO/INSPEÇÃO SUSPENSA</t>
  </si>
  <si>
    <t>HBMSM175</t>
  </si>
  <si>
    <t>CAIXA DE EQUALIZAÇÃO C/BARRAMENTO-MÍNIMO C/9 TERMINAIS</t>
  </si>
  <si>
    <t>HBMSM176</t>
  </si>
  <si>
    <t xml:space="preserve">RETIRADA DE FIOS, ELETRODUTOS, LUMINÁRIAS ETC </t>
  </si>
  <si>
    <t>HBMSM177</t>
  </si>
  <si>
    <t>MEDIÇÃO SISTEMA PDAS</t>
  </si>
  <si>
    <t xml:space="preserve">     88266</t>
  </si>
  <si>
    <t>ELETROTÉCNICO COM ENCARGOS COMPLEMENTARES</t>
  </si>
  <si>
    <t>HBMSM178</t>
  </si>
  <si>
    <t>ORGANIZADOR PVT 16 ELEMENTOS</t>
  </si>
  <si>
    <t>HBMSM179</t>
  </si>
  <si>
    <t>BALUN ATIVO</t>
  </si>
  <si>
    <t>HBMSM180</t>
  </si>
  <si>
    <t>SWITCH 32 PORTASC C/PoE</t>
  </si>
  <si>
    <t>HBMSM181</t>
  </si>
  <si>
    <t>MONITOR 43 POLEGADAS</t>
  </si>
  <si>
    <t>HBMSM183</t>
  </si>
  <si>
    <t>SERVIÇOS LIGAÇÕES ELÉTRICAS PROVISÓRIAS</t>
  </si>
  <si>
    <t>HBMSM184</t>
  </si>
  <si>
    <t>SISTEMA DE GRAVAÇÃO E GERENCIAMENTO</t>
  </si>
  <si>
    <t>HBMSM185</t>
  </si>
  <si>
    <t>VERGALHÃO COM ROSCA TOTAL 1/4"x3000mm</t>
  </si>
  <si>
    <t>ARQUITETO E URBANISTA CAU A6651-6</t>
  </si>
  <si>
    <t>DATA DE REFERÊNCIA  COMPOSIÇÃO:</t>
  </si>
  <si>
    <t xml:space="preserve">ACIDO CLORIDRICO / ACIDO MURIATICO, DILUICAO 10% A 12% PARA USO EM LIMPEZA
</t>
  </si>
  <si>
    <t xml:space="preserve">REVESTIMENTO CERÂMICO P/PAREDES INTERNAS C/PLACAS TIPO PORCELANATO
</t>
  </si>
  <si>
    <t xml:space="preserve">CAPA PARA CHUVA EM PVC COM FORRO DE POLIESTER, COM CAPUZ (AMARELA OU AZUL)
</t>
  </si>
  <si>
    <t xml:space="preserve">CAPACETE DE SEGURANCA ABA FRONTAL COM SUSPENSAO DE POLIETILENO,
SEM JUGULAR (CLASSE B)
</t>
  </si>
  <si>
    <t xml:space="preserve">PROTETOR AUDITIVO TIPO PLUG DE INSERCAO COM CORDAO, ATENUACAO SUPERIOR A 15DB
</t>
  </si>
  <si>
    <t xml:space="preserve">OCULOS DE SEGURANCA CONTRA IMPACTOS COM LENTE INCOLOR, ARMACAO NYLON, COMPROTECAO UVA E UVB
</t>
  </si>
  <si>
    <t xml:space="preserve">BUCHA DE NYLON SEM ABA S6, COM PARAFUSO DE 4,20 X 40 MM EM ACO ZINCADO COMROSCA SOBERBA, CABECA CHATA E FENDA PHILLIPS
</t>
  </si>
  <si>
    <t xml:space="preserve">ARGAMASSA TRAÇO 1:3 (EM VOLUME DE CIMENTO E AREIA MÉDIA ÚMIDA), PREPARO MANUAL. AF_08/2019
</t>
  </si>
  <si>
    <t xml:space="preserve">KIT PORTA PRONTA DE MADEIRA, FOLHA PESADA (NBR 15930) DE 900 X 2100 MM, DE 40 MMA 45 MM DE ESPESSURA, NUCLEO SOLIDO, CAPA LISA EM HDF, ACABAMENTO MELAMINICO
</t>
  </si>
  <si>
    <t xml:space="preserve">KIT DE PORTA-PRONTA DE MADEIRA EM ACABAMENTO MELAMÍNICO
BRANCO, FOLHA PESADA OU SUPERPESADA, E BATENTE METÁLICO,
90X210CM,C/VISOR-PNE, FIXAÇÃO COM ARGAMASSA - FORNECIMENTO E INSTALAÇÃO. 
</t>
  </si>
  <si>
    <t xml:space="preserve">KIT DE PORTA-PRONTA DE MADEIRA EM ACABAMENTO MELAMÍNICO
BRANCO, FOLHA PESADA OU SUPERPESADA, E BATENTE METÁLICO,
80X210CM, C/VISOR-PNE, FIXAÇÃO COM ARGAMASSA - FORNECIMENTO E INSTALAÇÃO.
</t>
  </si>
  <si>
    <t xml:space="preserve">KIT PORTA PRONTA DE MADEIRA, FOLHA PESADA (NBR 15930) DE 1100 X 2100 MM, DE 40 MMA 45 MM DE ESPESSURA, NUCLEO SOLIDO, CAPA LISA EM HDF, ACABAMENTO MELAMINICO
</t>
  </si>
  <si>
    <t xml:space="preserve">KIT PORTA PRONTA DE MADEIRA, FOLHA PESADA (NBR 15930) DE 1100 X 2100 MM, DE 40 MM A 45 MM DE ESPESSURA, NUCLEO SOLIDO, CAPA LISA EM HDF, ACABAMENTO MELAMINICO
</t>
  </si>
  <si>
    <t xml:space="preserve">KIT PORTA PRONTA DE MADEIRA, FOLHA PESADA (NBR 15930) DE 900 X 2100 MM, DE 40 MM A 45 MM DE ESPESSURA, NUCLEO SOLIDO, CAPA LISA EM HDF, ACABAMENTO MELAMINICO
</t>
  </si>
  <si>
    <t xml:space="preserve">KIT PORTA PRONTA DE MADEIRA, FOLHA PESADA (NBR 15930) DE 800 X 2100 MM, DE 40 MM A 45 MM DE ESPESSURA, NUCLEO SOLIDO, CAPA LISA EM HDF, ACABAMENTO MELAMINICO BRANCO (INCLUI MARCO, ALIZARES, DOBRADICAS E FECHADURA EXTERNA)
</t>
  </si>
  <si>
    <t xml:space="preserve">DISPENSER EM PVC-COR BRANCO-PARA ALCOOL GEL- /RESERVATÓRIO 
</t>
  </si>
  <si>
    <t xml:space="preserve">KIT DE PORTA-PRONTA DE MADEIRA EM ACABAMENTO MELAMÍNICO
BRANCO, FOLHA PESADA OU SUPERPESADA, E BATENTE METÁLICO,
2x90X210CM,C/VISOR, VAI E VEM, FIXAÇÃO COM ARGAMASSA - FORNECIMENTO E INSTALAÇÃO. 
</t>
  </si>
  <si>
    <t xml:space="preserve">KIT PORTA PRONTA DE MADEIRA, FOLHA LEVE (NBR 15930) DE 600 X 2100 MM OU 700 X 2100MM, DE 35 MM A 40 MM DE ESPESSURA, COM MARCO EM ACO, NUCLEO COLMEIA, CAPA LISAEM HDF, ACABAMENTO MELAMINICO BRANCO (INCLUI MARCO, ALIZARES, DOBRADICAS
</t>
  </si>
  <si>
    <t xml:space="preserve">BUCHA DE NYLON SEM ABA S10, COM PARAFUSO DE 6,10 X 65 MM EM ACO ZINCADO COMROSCA SOBERBA, CABECA CHATA E FENDA PHILLIPS
</t>
  </si>
  <si>
    <t xml:space="preserve">PORTA DE ABRIR EM ALUMINIO COM LAMBRI HORIZONTAL/LAMINADA, ACABAMENTO ANODIZADO NATURAL, SEM GUARNICAO/ALIZAR/VISTA
</t>
  </si>
  <si>
    <t xml:space="preserve">PORTA DE ABRIR EM ALUMINIO COM DIVISAO HORIZONTAL  PARA VIDROS, ACABAMENTO ANODIZADO NATURAL, VIDROS 6mm INCLUSOS, COM ALIZAR/VISTA , 87 X 210 CM
</t>
  </si>
  <si>
    <t xml:space="preserve">GUARNICAO / MOLDURA / ARREMATE DE ACABAMENTO PARA ESQUADRIA, EM ALUMINIO PERFIL 25, ACABAMENTO ANODIZADO BRANCO OU BRILHANTE, PARA 1 FACE
</t>
  </si>
  <si>
    <t xml:space="preserve">PARAFUSO DE ACO ZINCADO COM ROSCA SOBERBA, CABECA CHATA E FENDA SIMPLES, DIAMETRO 4,2 MM, COMPRIMENTO * 32 * MM
</t>
  </si>
  <si>
    <t>JANELA FIXA, EM ALUMINIO PERFIL 20, 60  X 80 CM (A X L), BATENTE/REQUADRO DE 3 OM ALIZAR, SEM GUARNICAO, ACABAMENTO ALUM BRANCO</t>
  </si>
  <si>
    <t xml:space="preserve">KIT DE PORTA-PRONTA DE MADEIRA EM ACABAMENTO MELAMÍNICO
BRANCO, FOLHA LEVE OU MÉDIA, E BATENTE METÁLICO, 2x70X210CM, C/VISOR, VAI E VEM, FIXAÇÃO COM ARGAMASSA - FORNECIMENTO E INSTALAÇÃO.
</t>
  </si>
  <si>
    <t>MACIÇO ARREDONDADO 50mm² (REBAR-DIAM 8mm x 4m) GALVANIZADO A QUENTE - MALHA DESCIDA</t>
  </si>
  <si>
    <t>MACIÇO ARREDONDADO 70mm² (REBAR-DIAM 8mm x 3m) GALVANIZADO A QUENTE - MALHA ATERRAMENTO</t>
  </si>
  <si>
    <t>MACIÇO ARREDONDADO 50mm² (REBAR-DIAM 8mm x 4m) GALVANIZADO A QUENTE - MALHA ATERRAMENTO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</si>
</sst>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,000.00"/>
    <numFmt numFmtId="165" formatCode="0.00000000"/>
    <numFmt numFmtId="166" formatCode="000.00"/>
    <numFmt numFmtId="167" formatCode="00.00"/>
    <numFmt numFmtId="168" formatCode="000.00000000"/>
    <numFmt numFmtId="169" formatCode="00,000.00"/>
    <numFmt numFmtId="170" formatCode="000,000.00"/>
    <numFmt numFmtId="171" formatCode="0,000,000.00"/>
    <numFmt numFmtId="172" formatCode="00.00000000"/>
  </numFmts>
  <fonts count="26" x14ac:knownFonts="1">
    <font>
      <sz val="10"/>
      <color indexed="8"/>
      <name val="Arial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7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theme="4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277">
    <xf numFmtId="0" fontId="0" fillId="0" borderId="0" xfId="0"/>
    <xf numFmtId="0" fontId="1" fillId="0" borderId="0" xfId="0" applyFont="1" applyFill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164" fontId="4" fillId="0" borderId="0" xfId="0" applyNumberFormat="1" applyFont="1" applyFill="1" applyAlignment="1" applyProtection="1">
      <alignment horizontal="right" vertical="top"/>
      <protection locked="0"/>
    </xf>
    <xf numFmtId="165" fontId="4" fillId="0" borderId="0" xfId="0" applyNumberFormat="1" applyFont="1" applyFill="1" applyAlignment="1" applyProtection="1">
      <alignment horizontal="right" vertical="top"/>
      <protection locked="0"/>
    </xf>
    <xf numFmtId="164" fontId="2" fillId="0" borderId="0" xfId="0" applyNumberFormat="1" applyFont="1" applyFill="1" applyAlignment="1" applyProtection="1">
      <alignment horizontal="right" vertical="top"/>
      <protection locked="0"/>
    </xf>
    <xf numFmtId="166" fontId="2" fillId="0" borderId="0" xfId="0" applyNumberFormat="1" applyFont="1" applyFill="1" applyAlignment="1" applyProtection="1">
      <alignment horizontal="right" vertical="top"/>
      <protection locked="0"/>
    </xf>
    <xf numFmtId="2" fontId="2" fillId="0" borderId="0" xfId="0" applyNumberFormat="1" applyFont="1" applyFill="1" applyAlignment="1" applyProtection="1">
      <alignment horizontal="right" vertical="top"/>
      <protection locked="0"/>
    </xf>
    <xf numFmtId="167" fontId="2" fillId="0" borderId="0" xfId="0" applyNumberFormat="1" applyFont="1" applyFill="1" applyAlignment="1" applyProtection="1">
      <alignment horizontal="right" vertical="top"/>
      <protection locked="0"/>
    </xf>
    <xf numFmtId="170" fontId="2" fillId="0" borderId="0" xfId="0" applyNumberFormat="1" applyFont="1" applyFill="1" applyAlignment="1" applyProtection="1">
      <alignment horizontal="right" vertical="top"/>
      <protection locked="0"/>
    </xf>
    <xf numFmtId="169" fontId="2" fillId="0" borderId="0" xfId="0" applyNumberFormat="1" applyFont="1" applyFill="1" applyAlignment="1" applyProtection="1">
      <alignment horizontal="right" vertical="top"/>
      <protection locked="0"/>
    </xf>
    <xf numFmtId="171" fontId="2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10" fontId="11" fillId="0" borderId="0" xfId="1" applyNumberFormat="1" applyFont="1" applyAlignment="1">
      <alignment horizontal="center"/>
    </xf>
    <xf numFmtId="1" fontId="7" fillId="2" borderId="0" xfId="2" applyNumberFormat="1" applyFont="1" applyFill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/>
    <xf numFmtId="14" fontId="14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16" fillId="0" borderId="0" xfId="0" applyFont="1"/>
    <xf numFmtId="170" fontId="15" fillId="0" borderId="0" xfId="0" applyNumberFormat="1" applyFont="1" applyFill="1" applyAlignment="1" applyProtection="1">
      <alignment horizontal="right" vertical="top"/>
      <protection locked="0"/>
    </xf>
    <xf numFmtId="169" fontId="15" fillId="0" borderId="0" xfId="0" applyNumberFormat="1" applyFont="1" applyFill="1" applyAlignment="1" applyProtection="1">
      <alignment horizontal="right" vertical="top"/>
      <protection locked="0"/>
    </xf>
    <xf numFmtId="167" fontId="15" fillId="0" borderId="0" xfId="0" applyNumberFormat="1" applyFont="1" applyFill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 vertical="top"/>
      <protection locked="0"/>
    </xf>
    <xf numFmtId="2" fontId="15" fillId="0" borderId="0" xfId="0" applyNumberFormat="1" applyFont="1" applyFill="1" applyAlignment="1" applyProtection="1">
      <alignment horizontal="right" vertical="top"/>
      <protection locked="0"/>
    </xf>
    <xf numFmtId="166" fontId="15" fillId="0" borderId="0" xfId="0" applyNumberFormat="1" applyFont="1" applyFill="1" applyAlignment="1" applyProtection="1">
      <alignment horizontal="right" vertical="top"/>
      <protection locked="0"/>
    </xf>
    <xf numFmtId="0" fontId="18" fillId="0" borderId="0" xfId="0" applyFont="1"/>
    <xf numFmtId="0" fontId="1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164" fontId="2" fillId="0" borderId="0" xfId="0" applyNumberFormat="1" applyFont="1" applyFill="1" applyAlignment="1" applyProtection="1">
      <alignment horizontal="center" vertical="top"/>
      <protection locked="0"/>
    </xf>
    <xf numFmtId="0" fontId="16" fillId="0" borderId="0" xfId="0" applyFont="1" applyAlignment="1">
      <alignment horizontal="center"/>
    </xf>
    <xf numFmtId="166" fontId="15" fillId="0" borderId="0" xfId="0" applyNumberFormat="1" applyFont="1" applyFill="1" applyAlignment="1" applyProtection="1">
      <alignment horizontal="center" vertical="top"/>
      <protection locked="0"/>
    </xf>
    <xf numFmtId="164" fontId="15" fillId="0" borderId="0" xfId="0" applyNumberFormat="1" applyFont="1" applyFill="1" applyAlignment="1" applyProtection="1">
      <alignment horizontal="center" vertical="top"/>
      <protection locked="0"/>
    </xf>
    <xf numFmtId="167" fontId="2" fillId="0" borderId="0" xfId="0" applyNumberFormat="1" applyFont="1" applyFill="1" applyAlignment="1" applyProtection="1">
      <alignment horizontal="center" vertical="top"/>
      <protection locked="0"/>
    </xf>
    <xf numFmtId="167" fontId="15" fillId="0" borderId="0" xfId="0" applyNumberFormat="1" applyFont="1" applyFill="1" applyAlignment="1" applyProtection="1">
      <alignment horizontal="center" vertical="top"/>
      <protection locked="0"/>
    </xf>
    <xf numFmtId="166" fontId="2" fillId="0" borderId="0" xfId="0" applyNumberFormat="1" applyFont="1" applyFill="1" applyAlignment="1" applyProtection="1">
      <alignment horizontal="center" vertical="top"/>
      <protection locked="0"/>
    </xf>
    <xf numFmtId="170" fontId="15" fillId="0" borderId="0" xfId="0" applyNumberFormat="1" applyFont="1" applyFill="1" applyAlignment="1" applyProtection="1">
      <alignment horizontal="center" vertical="top"/>
      <protection locked="0"/>
    </xf>
    <xf numFmtId="170" fontId="2" fillId="0" borderId="0" xfId="0" applyNumberFormat="1" applyFont="1" applyFill="1" applyAlignment="1" applyProtection="1">
      <alignment horizontal="center" vertical="top"/>
      <protection locked="0"/>
    </xf>
    <xf numFmtId="169" fontId="15" fillId="0" borderId="0" xfId="0" applyNumberFormat="1" applyFont="1" applyFill="1" applyAlignment="1" applyProtection="1">
      <alignment horizontal="center" vertical="top"/>
      <protection locked="0"/>
    </xf>
    <xf numFmtId="169" fontId="2" fillId="0" borderId="0" xfId="0" applyNumberFormat="1" applyFont="1" applyFill="1" applyAlignment="1" applyProtection="1">
      <alignment horizontal="center" vertical="top"/>
      <protection locked="0"/>
    </xf>
    <xf numFmtId="171" fontId="2" fillId="0" borderId="0" xfId="0" applyNumberFormat="1" applyFont="1" applyFill="1" applyAlignment="1" applyProtection="1">
      <alignment horizontal="center" vertical="top"/>
      <protection locked="0"/>
    </xf>
    <xf numFmtId="0" fontId="19" fillId="0" borderId="0" xfId="0" applyFont="1" applyFill="1" applyAlignment="1" applyProtection="1">
      <alignment horizontal="right" vertical="top"/>
      <protection locked="0"/>
    </xf>
    <xf numFmtId="0" fontId="19" fillId="0" borderId="0" xfId="0" applyFont="1" applyFill="1" applyAlignment="1" applyProtection="1">
      <alignment horizontal="left" vertical="top"/>
      <protection locked="0"/>
    </xf>
    <xf numFmtId="0" fontId="20" fillId="0" borderId="0" xfId="0" applyFont="1" applyFill="1" applyAlignment="1" applyProtection="1">
      <alignment horizontal="right" vertical="top"/>
      <protection locked="0"/>
    </xf>
    <xf numFmtId="166" fontId="21" fillId="0" borderId="0" xfId="0" applyNumberFormat="1" applyFont="1" applyFill="1" applyAlignment="1" applyProtection="1">
      <alignment horizontal="right" vertical="top"/>
      <protection locked="0"/>
    </xf>
    <xf numFmtId="165" fontId="21" fillId="0" borderId="0" xfId="0" applyNumberFormat="1" applyFont="1" applyFill="1" applyAlignment="1" applyProtection="1">
      <alignment horizontal="right" vertical="top"/>
      <protection locked="0"/>
    </xf>
    <xf numFmtId="0" fontId="21" fillId="0" borderId="0" xfId="0" applyFont="1" applyFill="1" applyAlignment="1" applyProtection="1">
      <alignment horizontal="center" vertical="top"/>
      <protection locked="0"/>
    </xf>
    <xf numFmtId="166" fontId="19" fillId="0" borderId="0" xfId="0" applyNumberFormat="1" applyFont="1" applyFill="1" applyAlignment="1" applyProtection="1">
      <alignment horizontal="right" vertical="top"/>
      <protection locked="0"/>
    </xf>
    <xf numFmtId="166" fontId="19" fillId="0" borderId="0" xfId="0" applyNumberFormat="1" applyFont="1" applyFill="1" applyAlignment="1" applyProtection="1">
      <alignment horizontal="center" vertical="top"/>
      <protection locked="0"/>
    </xf>
    <xf numFmtId="0" fontId="20" fillId="0" borderId="0" xfId="0" applyFont="1" applyFill="1" applyAlignment="1" applyProtection="1">
      <alignment horizontal="left" vertical="top"/>
      <protection locked="0"/>
    </xf>
    <xf numFmtId="164" fontId="21" fillId="0" borderId="0" xfId="0" applyNumberFormat="1" applyFont="1" applyFill="1" applyAlignment="1" applyProtection="1">
      <alignment horizontal="right" vertical="top"/>
      <protection locked="0"/>
    </xf>
    <xf numFmtId="164" fontId="19" fillId="0" borderId="0" xfId="0" applyNumberFormat="1" applyFont="1" applyFill="1" applyAlignment="1" applyProtection="1">
      <alignment horizontal="right" vertical="top"/>
      <protection locked="0"/>
    </xf>
    <xf numFmtId="0" fontId="19" fillId="0" borderId="0" xfId="0" applyFont="1" applyFill="1" applyAlignment="1" applyProtection="1">
      <alignment horizontal="center" vertical="top"/>
      <protection locked="0"/>
    </xf>
    <xf numFmtId="167" fontId="21" fillId="0" borderId="0" xfId="0" applyNumberFormat="1" applyFont="1" applyFill="1" applyAlignment="1" applyProtection="1">
      <alignment horizontal="right" vertical="top"/>
      <protection locked="0"/>
    </xf>
    <xf numFmtId="2" fontId="21" fillId="0" borderId="0" xfId="0" applyNumberFormat="1" applyFont="1" applyFill="1" applyAlignment="1" applyProtection="1">
      <alignment horizontal="right" vertical="top"/>
      <protection locked="0"/>
    </xf>
    <xf numFmtId="2" fontId="19" fillId="0" borderId="0" xfId="0" applyNumberFormat="1" applyFont="1" applyFill="1" applyAlignment="1" applyProtection="1">
      <alignment horizontal="right" vertical="top"/>
      <protection locked="0"/>
    </xf>
    <xf numFmtId="168" fontId="21" fillId="0" borderId="0" xfId="0" applyNumberFormat="1" applyFont="1" applyFill="1" applyAlignment="1" applyProtection="1">
      <alignment horizontal="right" vertical="top"/>
      <protection locked="0"/>
    </xf>
    <xf numFmtId="167" fontId="19" fillId="0" borderId="0" xfId="0" applyNumberFormat="1" applyFont="1" applyFill="1" applyAlignment="1" applyProtection="1">
      <alignment horizontal="center" vertical="top"/>
      <protection locked="0"/>
    </xf>
    <xf numFmtId="167" fontId="19" fillId="0" borderId="0" xfId="0" applyNumberFormat="1" applyFont="1" applyFill="1" applyAlignment="1" applyProtection="1">
      <alignment horizontal="right" vertical="top"/>
      <protection locked="0"/>
    </xf>
    <xf numFmtId="2" fontId="21" fillId="0" borderId="0" xfId="0" applyNumberFormat="1" applyFont="1"/>
    <xf numFmtId="169" fontId="21" fillId="0" borderId="0" xfId="0" applyNumberFormat="1" applyFont="1" applyFill="1" applyAlignment="1" applyProtection="1">
      <alignment horizontal="right" vertical="top"/>
      <protection locked="0"/>
    </xf>
    <xf numFmtId="4" fontId="21" fillId="0" borderId="0" xfId="0" applyNumberFormat="1" applyFont="1" applyFill="1" applyAlignment="1" applyProtection="1">
      <alignment horizontal="right" vertical="top"/>
      <protection locked="0"/>
    </xf>
    <xf numFmtId="170" fontId="19" fillId="0" borderId="0" xfId="0" applyNumberFormat="1" applyFont="1" applyFill="1" applyAlignment="1" applyProtection="1">
      <alignment horizontal="center" vertical="top"/>
      <protection locked="0"/>
    </xf>
    <xf numFmtId="169" fontId="19" fillId="0" borderId="0" xfId="0" applyNumberFormat="1" applyFont="1" applyFill="1" applyAlignment="1" applyProtection="1">
      <alignment horizontal="right" vertical="top"/>
      <protection locked="0"/>
    </xf>
    <xf numFmtId="170" fontId="19" fillId="0" borderId="0" xfId="0" applyNumberFormat="1" applyFont="1" applyFill="1" applyAlignment="1" applyProtection="1">
      <alignment horizontal="right" vertical="top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4" fontId="19" fillId="0" borderId="0" xfId="0" applyNumberFormat="1" applyFont="1" applyFill="1" applyAlignment="1" applyProtection="1">
      <alignment horizontal="right" vertical="top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172" fontId="21" fillId="0" borderId="0" xfId="0" applyNumberFormat="1" applyFont="1" applyFill="1" applyAlignment="1" applyProtection="1">
      <alignment horizontal="right" vertical="top"/>
      <protection locked="0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7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9" fillId="0" borderId="0" xfId="0" applyNumberFormat="1" applyFont="1"/>
    <xf numFmtId="0" fontId="12" fillId="0" borderId="0" xfId="0" applyFont="1" applyAlignment="1">
      <alignment horizontal="right"/>
    </xf>
    <xf numFmtId="170" fontId="21" fillId="0" borderId="0" xfId="0" applyNumberFormat="1" applyFont="1" applyFill="1" applyAlignment="1" applyProtection="1">
      <alignment horizontal="right" vertical="top"/>
      <protection locked="0"/>
    </xf>
    <xf numFmtId="170" fontId="21" fillId="0" borderId="0" xfId="0" applyNumberFormat="1" applyFont="1" applyFill="1" applyAlignment="1" applyProtection="1">
      <alignment horizontal="center" vertical="top"/>
      <protection locked="0"/>
    </xf>
    <xf numFmtId="171" fontId="19" fillId="0" borderId="0" xfId="0" applyNumberFormat="1" applyFont="1" applyFill="1" applyAlignment="1" applyProtection="1">
      <alignment horizontal="center" vertical="top"/>
      <protection locked="0"/>
    </xf>
    <xf numFmtId="171" fontId="19" fillId="0" borderId="0" xfId="0" applyNumberFormat="1" applyFont="1" applyFill="1" applyAlignment="1" applyProtection="1">
      <alignment horizontal="right" vertical="top"/>
      <protection locked="0"/>
    </xf>
    <xf numFmtId="164" fontId="19" fillId="0" borderId="0" xfId="0" applyNumberFormat="1" applyFont="1" applyFill="1" applyAlignment="1" applyProtection="1">
      <alignment horizontal="center" vertical="top"/>
      <protection locked="0"/>
    </xf>
    <xf numFmtId="2" fontId="4" fillId="0" borderId="0" xfId="0" applyNumberFormat="1" applyFont="1" applyFill="1" applyAlignment="1" applyProtection="1">
      <alignment horizontal="right" vertical="top"/>
      <protection locked="0"/>
    </xf>
    <xf numFmtId="167" fontId="4" fillId="0" borderId="0" xfId="0" applyNumberFormat="1" applyFont="1" applyFill="1" applyAlignment="1" applyProtection="1">
      <alignment horizontal="right" vertical="top"/>
      <protection locked="0"/>
    </xf>
    <xf numFmtId="166" fontId="4" fillId="0" borderId="0" xfId="0" applyNumberFormat="1" applyFont="1" applyFill="1" applyAlignment="1" applyProtection="1">
      <alignment horizontal="right" vertical="top"/>
      <protection locked="0"/>
    </xf>
    <xf numFmtId="2" fontId="0" fillId="0" borderId="0" xfId="0" applyNumberFormat="1"/>
    <xf numFmtId="4" fontId="2" fillId="0" borderId="0" xfId="0" applyNumberFormat="1" applyFont="1" applyFill="1" applyAlignment="1" applyProtection="1">
      <alignment horizontal="right" vertical="top"/>
      <protection locked="0"/>
    </xf>
    <xf numFmtId="4" fontId="0" fillId="0" borderId="0" xfId="0" applyNumberFormat="1"/>
    <xf numFmtId="2" fontId="4" fillId="0" borderId="0" xfId="0" applyNumberFormat="1" applyFont="1"/>
    <xf numFmtId="4" fontId="4" fillId="0" borderId="0" xfId="0" applyNumberFormat="1" applyFont="1" applyFill="1" applyAlignment="1" applyProtection="1">
      <alignment horizontal="right" vertical="top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Alignment="1" applyProtection="1">
      <alignment vertical="top" wrapText="1"/>
      <protection locked="0"/>
    </xf>
    <xf numFmtId="172" fontId="4" fillId="0" borderId="0" xfId="0" applyNumberFormat="1" applyFont="1" applyFill="1" applyAlignment="1" applyProtection="1">
      <alignment horizontal="right" vertical="top"/>
      <protection locked="0"/>
    </xf>
    <xf numFmtId="0" fontId="19" fillId="0" borderId="0" xfId="0" applyFont="1" applyAlignment="1">
      <alignment vertical="top"/>
    </xf>
    <xf numFmtId="4" fontId="4" fillId="0" borderId="0" xfId="0" applyNumberFormat="1" applyFont="1" applyFill="1" applyAlignment="1" applyProtection="1">
      <alignment vertical="top" wrapText="1"/>
      <protection locked="0"/>
    </xf>
    <xf numFmtId="4" fontId="21" fillId="0" borderId="0" xfId="0" applyNumberFormat="1" applyFont="1" applyFill="1" applyAlignment="1" applyProtection="1">
      <alignment horizontal="center" vertical="top"/>
      <protection locked="0"/>
    </xf>
    <xf numFmtId="4" fontId="4" fillId="0" borderId="0" xfId="0" applyNumberFormat="1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7" fontId="2" fillId="0" borderId="0" xfId="0" applyNumberFormat="1" applyFont="1" applyAlignment="1">
      <alignment horizontal="right" vertical="top"/>
    </xf>
    <xf numFmtId="4" fontId="17" fillId="0" borderId="0" xfId="0" applyNumberFormat="1" applyFont="1" applyFill="1" applyAlignment="1" applyProtection="1">
      <alignment horizontal="right" vertical="top"/>
      <protection locked="0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left" vertical="top"/>
      <protection locked="0"/>
    </xf>
    <xf numFmtId="0" fontId="22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10" fontId="7" fillId="0" borderId="0" xfId="1" applyNumberFormat="1" applyFont="1" applyAlignment="1">
      <alignment horizontal="left"/>
    </xf>
    <xf numFmtId="0" fontId="23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4" fontId="19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167" fontId="21" fillId="0" borderId="0" xfId="0" applyNumberFormat="1" applyFont="1" applyFill="1" applyAlignment="1" applyProtection="1">
      <alignment horizontal="right" vertical="center"/>
      <protection locked="0"/>
    </xf>
    <xf numFmtId="165" fontId="21" fillId="0" borderId="0" xfId="0" applyNumberFormat="1" applyFont="1" applyFill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2" fontId="21" fillId="0" borderId="0" xfId="0" applyNumberFormat="1" applyFont="1" applyFill="1" applyAlignment="1" applyProtection="1">
      <alignment horizontal="right" vertical="center"/>
      <protection locked="0"/>
    </xf>
    <xf numFmtId="167" fontId="12" fillId="0" borderId="0" xfId="0" applyNumberFormat="1" applyFont="1"/>
    <xf numFmtId="2" fontId="12" fillId="0" borderId="0" xfId="0" applyNumberFormat="1" applyFont="1"/>
    <xf numFmtId="166" fontId="21" fillId="0" borderId="0" xfId="0" applyNumberFormat="1" applyFont="1" applyFill="1" applyAlignment="1" applyProtection="1">
      <alignment horizontal="right" vertical="center"/>
      <protection locked="0"/>
    </xf>
    <xf numFmtId="4" fontId="2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166" fontId="19" fillId="0" borderId="0" xfId="0" applyNumberFormat="1" applyFont="1" applyFill="1" applyAlignment="1" applyProtection="1">
      <alignment horizontal="right" vertical="center"/>
      <protection locked="0"/>
    </xf>
    <xf numFmtId="164" fontId="19" fillId="0" borderId="0" xfId="0" applyNumberFormat="1" applyFont="1" applyFill="1" applyAlignment="1" applyProtection="1">
      <alignment horizontal="right" vertical="center"/>
      <protection locked="0"/>
    </xf>
    <xf numFmtId="165" fontId="17" fillId="0" borderId="0" xfId="0" applyNumberFormat="1" applyFont="1" applyFill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2" fontId="15" fillId="0" borderId="0" xfId="0" applyNumberFormat="1" applyFont="1" applyFill="1" applyAlignment="1" applyProtection="1">
      <alignment horizontal="right" vertical="center"/>
      <protection locked="0"/>
    </xf>
    <xf numFmtId="166" fontId="2" fillId="0" borderId="0" xfId="0" applyNumberFormat="1" applyFont="1" applyFill="1" applyAlignment="1" applyProtection="1">
      <alignment horizontal="right" vertical="center"/>
      <protection locked="0"/>
    </xf>
    <xf numFmtId="167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2" fontId="2" fillId="0" borderId="0" xfId="0" applyNumberFormat="1" applyFont="1" applyFill="1" applyAlignment="1" applyProtection="1">
      <alignment horizontal="right" vertical="center"/>
      <protection locked="0"/>
    </xf>
    <xf numFmtId="2" fontId="4" fillId="0" borderId="0" xfId="0" applyNumberFormat="1" applyFont="1" applyFill="1" applyAlignment="1" applyProtection="1">
      <alignment horizontal="right" vertical="center"/>
      <protection locked="0"/>
    </xf>
    <xf numFmtId="165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67" fontId="4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67" fontId="15" fillId="0" borderId="0" xfId="0" applyNumberFormat="1" applyFont="1" applyFill="1" applyAlignment="1" applyProtection="1">
      <alignment horizontal="right" vertical="center"/>
      <protection locked="0"/>
    </xf>
    <xf numFmtId="2" fontId="12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167" fontId="25" fillId="0" borderId="0" xfId="0" applyNumberFormat="1" applyFont="1"/>
    <xf numFmtId="167" fontId="16" fillId="0" borderId="0" xfId="0" applyNumberFormat="1" applyFont="1"/>
    <xf numFmtId="166" fontId="2" fillId="0" borderId="0" xfId="0" applyNumberFormat="1" applyFont="1" applyFill="1" applyAlignment="1" applyProtection="1">
      <alignment horizontal="center" vertical="center"/>
      <protection locked="0"/>
    </xf>
    <xf numFmtId="2" fontId="1" fillId="0" borderId="0" xfId="0" applyNumberFormat="1" applyFont="1"/>
    <xf numFmtId="165" fontId="21" fillId="0" borderId="0" xfId="0" applyNumberFormat="1" applyFont="1" applyFill="1" applyAlignment="1" applyProtection="1">
      <alignment horizontal="right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4" fontId="21" fillId="0" borderId="0" xfId="0" applyNumberFormat="1" applyFont="1" applyFill="1" applyAlignment="1" applyProtection="1">
      <alignment horizontal="right"/>
      <protection locked="0"/>
    </xf>
    <xf numFmtId="2" fontId="21" fillId="0" borderId="0" xfId="0" applyNumberFormat="1" applyFont="1" applyAlignment="1"/>
    <xf numFmtId="0" fontId="12" fillId="0" borderId="0" xfId="0" applyFont="1" applyAlignment="1"/>
    <xf numFmtId="4" fontId="21" fillId="0" borderId="0" xfId="0" applyNumberFormat="1" applyFont="1" applyFill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right"/>
      <protection locked="0"/>
    </xf>
    <xf numFmtId="4" fontId="19" fillId="0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Fill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2" fontId="19" fillId="0" borderId="0" xfId="0" applyNumberFormat="1" applyFont="1" applyFill="1" applyAlignment="1" applyProtection="1">
      <alignment horizontal="right" vertical="center"/>
      <protection locked="0"/>
    </xf>
    <xf numFmtId="167" fontId="19" fillId="0" borderId="0" xfId="0" applyNumberFormat="1" applyFont="1" applyFill="1" applyAlignment="1" applyProtection="1">
      <alignment horizontal="right" vertical="center"/>
      <protection locked="0"/>
    </xf>
    <xf numFmtId="2" fontId="24" fillId="0" borderId="0" xfId="0" applyNumberFormat="1" applyFont="1" applyFill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0" fontId="12" fillId="0" borderId="0" xfId="0" applyNumberFormat="1" applyFont="1"/>
    <xf numFmtId="2" fontId="22" fillId="0" borderId="0" xfId="0" applyNumberFormat="1" applyFont="1"/>
    <xf numFmtId="0" fontId="2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Alignment="1"/>
    <xf numFmtId="0" fontId="2" fillId="0" borderId="0" xfId="0" applyFont="1" applyFill="1" applyAlignment="1" applyProtection="1">
      <alignment horizontal="right"/>
      <protection locked="0"/>
    </xf>
    <xf numFmtId="167" fontId="2" fillId="0" borderId="0" xfId="0" applyNumberFormat="1" applyFont="1" applyFill="1" applyAlignment="1" applyProtection="1">
      <alignment horizontal="right"/>
      <protection locked="0"/>
    </xf>
    <xf numFmtId="2" fontId="2" fillId="0" borderId="0" xfId="0" applyNumberFormat="1" applyFont="1" applyFill="1" applyAlignment="1" applyProtection="1">
      <alignment horizontal="right"/>
      <protection locked="0"/>
    </xf>
    <xf numFmtId="169" fontId="4" fillId="0" borderId="0" xfId="0" applyNumberFormat="1" applyFont="1" applyFill="1" applyAlignment="1" applyProtection="1">
      <alignment horizontal="right" vertical="top"/>
      <protection locked="0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2" fontId="2" fillId="0" borderId="0" xfId="0" applyNumberFormat="1" applyFont="1"/>
    <xf numFmtId="4" fontId="15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166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2" fontId="1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4" fillId="0" borderId="0" xfId="0" applyNumberFormat="1" applyFont="1" applyFill="1" applyAlignment="1" applyProtection="1">
      <alignment horizontal="right" vertical="center"/>
      <protection locked="0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167" fontId="4" fillId="0" borderId="0" xfId="0" applyNumberFormat="1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left"/>
      <protection locked="0"/>
    </xf>
    <xf numFmtId="2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>
      <alignment vertical="center"/>
    </xf>
    <xf numFmtId="0" fontId="21" fillId="0" borderId="0" xfId="0" applyFont="1" applyFill="1" applyAlignment="1" applyProtection="1">
      <alignment horizontal="center"/>
      <protection locked="0"/>
    </xf>
    <xf numFmtId="4" fontId="19" fillId="0" borderId="0" xfId="0" applyNumberFormat="1" applyFont="1" applyAlignment="1">
      <alignment vertical="top"/>
    </xf>
    <xf numFmtId="4" fontId="16" fillId="0" borderId="0" xfId="0" applyNumberFormat="1" applyFont="1"/>
    <xf numFmtId="4" fontId="4" fillId="0" borderId="0" xfId="0" applyNumberFormat="1" applyFont="1" applyFill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 vertical="center"/>
    </xf>
    <xf numFmtId="0" fontId="20" fillId="0" borderId="0" xfId="0" applyFont="1" applyFill="1" applyAlignment="1" applyProtection="1">
      <alignment vertical="center" wrapText="1"/>
      <protection locked="0"/>
    </xf>
    <xf numFmtId="0" fontId="20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/>
    </xf>
    <xf numFmtId="0" fontId="20" fillId="0" borderId="0" xfId="0" applyFont="1" applyFill="1" applyAlignment="1" applyProtection="1">
      <alignment horizontal="right"/>
      <protection locked="0"/>
    </xf>
    <xf numFmtId="0" fontId="19" fillId="0" borderId="0" xfId="0" applyFont="1" applyAlignment="1">
      <alignment vertical="top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19" fillId="0" borderId="0" xfId="0" applyFont="1" applyFill="1" applyAlignment="1" applyProtection="1">
      <alignment horizontal="left" vertical="top" wrapText="1"/>
      <protection locked="0"/>
    </xf>
    <xf numFmtId="1" fontId="7" fillId="2" borderId="0" xfId="2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14" fontId="10" fillId="0" borderId="0" xfId="0" applyNumberFormat="1" applyFont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Fill="1" applyAlignment="1" applyProtection="1">
      <alignment horizontal="left" vertical="top"/>
      <protection locked="0"/>
    </xf>
    <xf numFmtId="0" fontId="20" fillId="0" borderId="0" xfId="0" applyFont="1" applyFill="1" applyAlignment="1" applyProtection="1">
      <alignment horizontal="left" vertical="top"/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</cellXfs>
  <cellStyles count="3">
    <cellStyle name="Normal" xfId="0" builtinId="0"/>
    <cellStyle name="Porcentagem" xfId="1" builtinId="5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0</xdr:row>
      <xdr:rowOff>46892</xdr:rowOff>
    </xdr:from>
    <xdr:to>
      <xdr:col>6</xdr:col>
      <xdr:colOff>161472</xdr:colOff>
      <xdr:row>4</xdr:row>
      <xdr:rowOff>184150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75"/>
        <a:stretch/>
      </xdr:blipFill>
      <xdr:spPr bwMode="auto">
        <a:xfrm>
          <a:off x="234462" y="46892"/>
          <a:ext cx="3810488" cy="10516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%20Garcia\Desktop\ESCOLAS%20P%20M%20DE%20CANOAS\PLANILHAS%20OR&#199;AMENT&#193;RIAS\OR&#199;AMENTO%20OBRAS\Or&#231;amento-Cronograma-EMEF%20MIN.%20RUBEM%20C.%20LUDW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Memória"/>
      <sheetName val="Orçamentária"/>
      <sheetName val="Composições"/>
      <sheetName val="Insumos"/>
      <sheetName val="Cotações"/>
      <sheetName val="Curva ABC - Serviços"/>
      <sheetName val="Curva ABC - Mão de Obra"/>
      <sheetName val="Curva ABC - Insumos"/>
      <sheetName val="Cronograma"/>
      <sheetName val="Composição BDI"/>
      <sheetName val="Composição BDi Dif."/>
      <sheetName val="Encargos Sociais"/>
    </sheetNames>
    <sheetDataSet>
      <sheetData sheetId="0" refreshError="1"/>
      <sheetData sheetId="1" refreshError="1"/>
      <sheetData sheetId="2" refreshError="1">
        <row r="7">
          <cell r="B7" t="str">
            <v>CLIENTE: PREFEITURA MUNICIPAL DE CANOAS</v>
          </cell>
        </row>
        <row r="9">
          <cell r="H9" t="str">
            <v>BDI:</v>
          </cell>
        </row>
        <row r="11">
          <cell r="B11" t="str">
            <v xml:space="preserve">ÁREA: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12"/>
  <sheetViews>
    <sheetView tabSelected="1" topLeftCell="A28" zoomScale="140" zoomScaleNormal="140" zoomScaleSheetLayoutView="70" workbookViewId="0">
      <selection activeCell="H1309" sqref="H1309"/>
    </sheetView>
  </sheetViews>
  <sheetFormatPr defaultRowHeight="12.75" x14ac:dyDescent="0.2"/>
  <cols>
    <col min="1" max="1" width="7.85546875" customWidth="1"/>
    <col min="2" max="3" width="9.7109375" customWidth="1"/>
    <col min="4" max="4" width="10.28515625" customWidth="1"/>
    <col min="5" max="5" width="9.28515625" customWidth="1"/>
    <col min="6" max="6" width="9.5703125" customWidth="1"/>
    <col min="7" max="7" width="9" customWidth="1"/>
    <col min="8" max="8" width="13.140625" customWidth="1"/>
    <col min="9" max="9" width="3.28515625" style="122" customWidth="1"/>
    <col min="10" max="10" width="10.28515625" customWidth="1"/>
    <col min="11" max="11" width="9.7109375" customWidth="1"/>
    <col min="12" max="12" width="14.28515625" customWidth="1"/>
    <col min="13" max="13" width="11.7109375" style="127" customWidth="1"/>
    <col min="14" max="14" width="12" customWidth="1"/>
    <col min="15" max="15" width="9" customWidth="1"/>
    <col min="16" max="16" width="9.5703125" bestFit="1" customWidth="1"/>
    <col min="17" max="17" width="8.85546875" customWidth="1"/>
  </cols>
  <sheetData>
    <row r="1" spans="1:12" ht="18" customHeight="1" x14ac:dyDescent="0.2">
      <c r="A1" s="253"/>
      <c r="B1" s="253"/>
      <c r="C1" s="253"/>
      <c r="D1" s="253"/>
      <c r="E1" s="253"/>
      <c r="F1" s="253"/>
      <c r="G1" s="253"/>
      <c r="H1" s="253"/>
      <c r="L1" s="104"/>
    </row>
    <row r="2" spans="1:12" ht="18" customHeight="1" x14ac:dyDescent="0.2">
      <c r="A2" s="253"/>
      <c r="B2" s="253"/>
      <c r="C2" s="253"/>
      <c r="D2" s="253"/>
      <c r="E2" s="253"/>
      <c r="F2" s="253"/>
      <c r="G2" s="253"/>
      <c r="H2" s="253"/>
      <c r="I2" s="254" t="s">
        <v>198</v>
      </c>
      <c r="J2" s="254"/>
      <c r="K2" s="254"/>
      <c r="L2" s="254"/>
    </row>
    <row r="3" spans="1:12" ht="18" customHeight="1" x14ac:dyDescent="0.2">
      <c r="A3" s="253"/>
      <c r="B3" s="253"/>
      <c r="C3" s="253"/>
      <c r="D3" s="253"/>
      <c r="E3" s="253"/>
      <c r="F3" s="253"/>
      <c r="G3" s="253"/>
      <c r="H3" s="253"/>
      <c r="I3" s="254" t="s">
        <v>199</v>
      </c>
      <c r="J3" s="254"/>
      <c r="K3" s="254"/>
      <c r="L3" s="254"/>
    </row>
    <row r="4" spans="1:12" ht="18" customHeight="1" x14ac:dyDescent="0.2">
      <c r="A4" s="253"/>
      <c r="B4" s="253"/>
      <c r="C4" s="253"/>
      <c r="D4" s="253"/>
      <c r="E4" s="253"/>
      <c r="F4" s="253"/>
      <c r="G4" s="253"/>
      <c r="H4" s="253"/>
      <c r="I4" s="254" t="s">
        <v>200</v>
      </c>
      <c r="J4" s="254"/>
      <c r="K4" s="254"/>
      <c r="L4" s="254"/>
    </row>
    <row r="5" spans="1:12" ht="18" customHeight="1" x14ac:dyDescent="0.2">
      <c r="A5" s="253"/>
      <c r="B5" s="253"/>
      <c r="C5" s="253"/>
      <c r="D5" s="253"/>
      <c r="E5" s="253"/>
      <c r="F5" s="253"/>
      <c r="G5" s="253"/>
      <c r="H5" s="253"/>
      <c r="L5" s="104"/>
    </row>
    <row r="6" spans="1:12" ht="12" customHeight="1" x14ac:dyDescent="0.2">
      <c r="A6" s="123"/>
      <c r="B6" s="18"/>
      <c r="C6" s="18"/>
      <c r="D6" s="18"/>
      <c r="E6" s="18"/>
      <c r="F6" s="18"/>
      <c r="I6" s="255" t="s">
        <v>770</v>
      </c>
      <c r="J6" s="255"/>
      <c r="K6" s="255"/>
      <c r="L6" s="256">
        <v>44696</v>
      </c>
    </row>
    <row r="7" spans="1:12" ht="31.9" customHeight="1" x14ac:dyDescent="0.2">
      <c r="A7" s="123"/>
      <c r="B7" s="123" t="s">
        <v>201</v>
      </c>
      <c r="C7" s="246" t="s">
        <v>407</v>
      </c>
      <c r="D7" s="246"/>
      <c r="E7" s="246"/>
      <c r="F7" s="246"/>
      <c r="G7" s="246"/>
      <c r="H7" s="246"/>
      <c r="I7" s="255"/>
      <c r="J7" s="255"/>
      <c r="K7" s="255"/>
      <c r="L7" s="256"/>
    </row>
    <row r="8" spans="1:12" ht="19.149999999999999" customHeight="1" x14ac:dyDescent="0.25">
      <c r="A8" s="123"/>
      <c r="B8" s="123"/>
      <c r="C8" s="16"/>
      <c r="D8" s="16"/>
      <c r="E8" s="16"/>
      <c r="F8" s="17"/>
      <c r="I8"/>
      <c r="J8" s="247" t="s">
        <v>204</v>
      </c>
      <c r="K8" s="247"/>
      <c r="L8" s="124" t="s">
        <v>216</v>
      </c>
    </row>
    <row r="9" spans="1:12" ht="19.149999999999999" customHeight="1" x14ac:dyDescent="0.25">
      <c r="B9" s="123" t="s">
        <v>202</v>
      </c>
      <c r="C9" s="246" t="s">
        <v>203</v>
      </c>
      <c r="D9" s="246"/>
      <c r="E9" s="246"/>
      <c r="F9" s="246"/>
      <c r="G9" s="246"/>
      <c r="H9" s="246"/>
      <c r="I9" s="247" t="s">
        <v>207</v>
      </c>
      <c r="J9" s="247"/>
      <c r="K9" s="247"/>
      <c r="L9" s="19">
        <v>0.82310000000000005</v>
      </c>
    </row>
    <row r="10" spans="1:12" ht="19.149999999999999" customHeight="1" x14ac:dyDescent="0.25">
      <c r="B10" s="123" t="s">
        <v>205</v>
      </c>
      <c r="C10" s="246" t="s">
        <v>206</v>
      </c>
      <c r="D10" s="246"/>
      <c r="E10" s="246"/>
      <c r="F10" s="246"/>
      <c r="G10" s="246"/>
      <c r="H10" s="246"/>
      <c r="I10"/>
      <c r="J10" s="247" t="s">
        <v>210</v>
      </c>
      <c r="K10" s="247"/>
      <c r="L10" s="124" t="s">
        <v>211</v>
      </c>
    </row>
    <row r="11" spans="1:12" ht="19.149999999999999" customHeight="1" x14ac:dyDescent="0.25">
      <c r="B11" s="20" t="s">
        <v>208</v>
      </c>
      <c r="C11" s="243" t="s">
        <v>209</v>
      </c>
      <c r="D11" s="243"/>
      <c r="E11" s="243"/>
      <c r="F11" s="243"/>
      <c r="G11" s="243"/>
      <c r="H11" s="243"/>
      <c r="I11"/>
      <c r="J11" s="248" t="str">
        <f>[1]Orçamentária!$H$9</f>
        <v>BDI:</v>
      </c>
      <c r="K11" s="248"/>
      <c r="L11" s="19">
        <v>0.25</v>
      </c>
    </row>
    <row r="12" spans="1:12" ht="31.9" customHeight="1" x14ac:dyDescent="0.25">
      <c r="A12" s="128"/>
      <c r="B12" s="123" t="str">
        <f>[1]Orçamentária!$B$11</f>
        <v xml:space="preserve">ÁREA: </v>
      </c>
      <c r="C12" s="249" t="s">
        <v>217</v>
      </c>
      <c r="D12" s="249"/>
      <c r="E12" s="249"/>
      <c r="F12" s="21"/>
      <c r="I12" s="248" t="s">
        <v>212</v>
      </c>
      <c r="J12" s="248"/>
      <c r="K12" s="248"/>
      <c r="L12" s="19">
        <v>0.1885</v>
      </c>
    </row>
    <row r="13" spans="1:12" ht="19.149999999999999" customHeight="1" x14ac:dyDescent="0.25">
      <c r="A13" s="20"/>
      <c r="B13" s="20"/>
      <c r="C13" s="20"/>
      <c r="D13" s="20"/>
      <c r="E13" s="17"/>
      <c r="G13" s="129"/>
      <c r="H13" s="129"/>
      <c r="I13" s="130"/>
      <c r="J13" s="250"/>
      <c r="K13" s="250"/>
      <c r="L13" s="130"/>
    </row>
    <row r="14" spans="1:12" ht="21" customHeight="1" x14ac:dyDescent="0.25">
      <c r="A14" s="251" t="s">
        <v>214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</row>
    <row r="15" spans="1:12" ht="9" customHeight="1" x14ac:dyDescent="0.2">
      <c r="A15" s="22"/>
      <c r="B15" s="22"/>
      <c r="C15" s="22"/>
      <c r="D15" s="22"/>
      <c r="E15" s="22"/>
      <c r="F15" s="22"/>
      <c r="G15" s="22"/>
      <c r="H15" s="22"/>
      <c r="I15" s="23"/>
      <c r="J15" s="22"/>
      <c r="K15" s="24"/>
      <c r="L15" s="25"/>
    </row>
    <row r="16" spans="1:12" ht="18" customHeight="1" x14ac:dyDescent="0.2">
      <c r="A16" s="252" t="s">
        <v>215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6"/>
    </row>
    <row r="17" spans="1:12" ht="12.6" customHeight="1" x14ac:dyDescent="0.2">
      <c r="K17" s="131"/>
    </row>
    <row r="18" spans="1:12" ht="12.6" customHeight="1" x14ac:dyDescent="0.2">
      <c r="K18" s="131"/>
    </row>
    <row r="19" spans="1:12" ht="12.6" customHeight="1" x14ac:dyDescent="0.2">
      <c r="K19" s="131"/>
    </row>
    <row r="20" spans="1:12" ht="12.6" customHeight="1" x14ac:dyDescent="0.2">
      <c r="A20" s="1" t="s">
        <v>0</v>
      </c>
      <c r="B20" s="2" t="s">
        <v>408</v>
      </c>
      <c r="G20" s="36" t="s">
        <v>1</v>
      </c>
      <c r="H20" s="36" t="s">
        <v>2</v>
      </c>
      <c r="I20" s="132" t="s">
        <v>3</v>
      </c>
      <c r="J20" s="36" t="s">
        <v>4</v>
      </c>
      <c r="K20" s="36" t="s">
        <v>5</v>
      </c>
      <c r="L20" s="36" t="s">
        <v>6</v>
      </c>
    </row>
    <row r="21" spans="1:12" ht="12.6" customHeight="1" x14ac:dyDescent="0.2">
      <c r="A21" s="3" t="s">
        <v>7</v>
      </c>
      <c r="B21" s="4" t="s">
        <v>8</v>
      </c>
      <c r="I21" s="37" t="s">
        <v>9</v>
      </c>
    </row>
    <row r="22" spans="1:12" ht="12.6" customHeight="1" x14ac:dyDescent="0.2">
      <c r="A22" s="5" t="s">
        <v>7</v>
      </c>
      <c r="B22" s="126" t="s">
        <v>8</v>
      </c>
      <c r="G22" s="6">
        <v>1680</v>
      </c>
      <c r="H22" s="7">
        <v>1</v>
      </c>
      <c r="I22" s="38" t="s">
        <v>10</v>
      </c>
      <c r="K22" s="6">
        <v>1680</v>
      </c>
    </row>
    <row r="23" spans="1:12" ht="12.6" customHeight="1" x14ac:dyDescent="0.2">
      <c r="A23" s="5" t="s">
        <v>11</v>
      </c>
      <c r="B23" s="126" t="s">
        <v>12</v>
      </c>
      <c r="G23" s="6">
        <v>2100</v>
      </c>
      <c r="H23" s="7">
        <v>0.5</v>
      </c>
      <c r="I23" s="38" t="s">
        <v>13</v>
      </c>
      <c r="J23" s="6">
        <v>1050</v>
      </c>
    </row>
    <row r="24" spans="1:12" ht="12.6" customHeight="1" x14ac:dyDescent="0.2">
      <c r="F24" s="3" t="s">
        <v>14</v>
      </c>
      <c r="I24" s="15"/>
      <c r="J24" s="8">
        <v>1050</v>
      </c>
      <c r="K24" s="8">
        <f>SUM(K22:K23)</f>
        <v>1680</v>
      </c>
      <c r="L24" s="8">
        <f>SUM(J24:K24)</f>
        <v>2730</v>
      </c>
    </row>
    <row r="25" spans="1:12" ht="12.6" customHeight="1" x14ac:dyDescent="0.2">
      <c r="H25" s="3"/>
      <c r="I25" s="39"/>
      <c r="K25" s="8"/>
      <c r="L25" s="8"/>
    </row>
    <row r="26" spans="1:12" ht="12.6" customHeight="1" x14ac:dyDescent="0.2">
      <c r="A26" s="51" t="s">
        <v>15</v>
      </c>
      <c r="B26" s="52" t="s">
        <v>16</v>
      </c>
      <c r="C26" s="22"/>
      <c r="D26" s="22"/>
      <c r="E26" s="22"/>
      <c r="F26" s="22"/>
      <c r="G26" s="22"/>
      <c r="I26" s="62" t="s">
        <v>17</v>
      </c>
      <c r="J26" s="22"/>
      <c r="K26" s="22"/>
      <c r="L26" s="22"/>
    </row>
    <row r="27" spans="1:12" ht="17.45" customHeight="1" x14ac:dyDescent="0.2">
      <c r="A27" s="53" t="s">
        <v>15</v>
      </c>
      <c r="B27" s="238" t="s">
        <v>18</v>
      </c>
      <c r="C27" s="238"/>
      <c r="D27" s="238"/>
      <c r="E27" s="238"/>
      <c r="F27" s="238"/>
      <c r="G27" s="54">
        <v>875</v>
      </c>
      <c r="H27" s="55">
        <v>1</v>
      </c>
      <c r="I27" s="56" t="s">
        <v>19</v>
      </c>
      <c r="J27" s="54">
        <v>875</v>
      </c>
      <c r="K27" s="22"/>
      <c r="L27" s="22"/>
    </row>
    <row r="28" spans="1:12" ht="12.6" customHeight="1" x14ac:dyDescent="0.2">
      <c r="A28" s="22"/>
      <c r="B28" s="22"/>
      <c r="C28" s="22"/>
      <c r="D28" s="22"/>
      <c r="E28" s="22"/>
      <c r="F28" s="51" t="s">
        <v>14</v>
      </c>
      <c r="G28" s="22"/>
      <c r="I28" s="125"/>
      <c r="J28" s="57">
        <v>875</v>
      </c>
      <c r="K28" s="22"/>
      <c r="L28" s="57">
        <f>SUM(J28:K28)</f>
        <v>875</v>
      </c>
    </row>
    <row r="29" spans="1:12" ht="12.6" customHeight="1" x14ac:dyDescent="0.2">
      <c r="A29" s="22"/>
      <c r="B29" s="22"/>
      <c r="C29" s="22"/>
      <c r="D29" s="22"/>
      <c r="E29" s="22"/>
      <c r="F29" s="22"/>
      <c r="G29" s="22"/>
      <c r="H29" s="51"/>
      <c r="I29" s="58"/>
      <c r="J29" s="22"/>
      <c r="K29" s="22"/>
      <c r="L29" s="57"/>
    </row>
    <row r="30" spans="1:12" ht="12.6" customHeight="1" x14ac:dyDescent="0.2">
      <c r="A30" s="51" t="s">
        <v>20</v>
      </c>
      <c r="B30" s="52" t="s">
        <v>21</v>
      </c>
      <c r="C30" s="22"/>
      <c r="D30" s="22"/>
      <c r="E30" s="22"/>
      <c r="F30" s="22"/>
      <c r="G30" s="22"/>
      <c r="I30" s="62" t="s">
        <v>17</v>
      </c>
      <c r="J30" s="22"/>
      <c r="K30" s="22"/>
      <c r="L30" s="22"/>
    </row>
    <row r="31" spans="1:12" ht="13.15" customHeight="1" x14ac:dyDescent="0.2">
      <c r="A31" s="53" t="s">
        <v>20</v>
      </c>
      <c r="B31" s="59" t="s">
        <v>21</v>
      </c>
      <c r="C31" s="22"/>
      <c r="D31" s="22"/>
      <c r="E31" s="22"/>
      <c r="F31" s="22"/>
      <c r="G31" s="54">
        <v>450</v>
      </c>
      <c r="H31" s="55">
        <v>1</v>
      </c>
      <c r="I31" s="56" t="s">
        <v>19</v>
      </c>
      <c r="J31" s="54">
        <v>450</v>
      </c>
      <c r="K31" s="22"/>
      <c r="L31" s="22"/>
    </row>
    <row r="32" spans="1:12" ht="12.6" customHeight="1" x14ac:dyDescent="0.2">
      <c r="A32" s="22"/>
      <c r="B32" s="22"/>
      <c r="C32" s="22"/>
      <c r="D32" s="22"/>
      <c r="E32" s="22"/>
      <c r="F32" s="51" t="s">
        <v>14</v>
      </c>
      <c r="G32" s="22"/>
      <c r="I32" s="15"/>
      <c r="J32" s="57">
        <f>SUM(J31)</f>
        <v>450</v>
      </c>
      <c r="K32" s="22"/>
      <c r="L32" s="57">
        <f>SUM(J32:K32)</f>
        <v>450</v>
      </c>
    </row>
    <row r="33" spans="1:12" ht="12.6" customHeight="1" x14ac:dyDescent="0.2">
      <c r="A33" s="22"/>
      <c r="B33" s="22"/>
      <c r="C33" s="22"/>
      <c r="D33" s="22"/>
      <c r="E33" s="22"/>
      <c r="F33" s="22"/>
      <c r="G33" s="22"/>
      <c r="H33" s="51"/>
      <c r="I33" s="58"/>
      <c r="J33" s="22"/>
      <c r="K33" s="22"/>
      <c r="L33" s="57"/>
    </row>
    <row r="34" spans="1:12" ht="12.6" customHeight="1" x14ac:dyDescent="0.2">
      <c r="A34" s="51" t="s">
        <v>22</v>
      </c>
      <c r="B34" s="52" t="s">
        <v>23</v>
      </c>
      <c r="C34" s="22"/>
      <c r="D34" s="22"/>
      <c r="E34" s="22"/>
      <c r="F34" s="22"/>
      <c r="G34" s="22"/>
      <c r="I34" s="62" t="s">
        <v>17</v>
      </c>
      <c r="J34" s="22"/>
      <c r="K34" s="22"/>
      <c r="L34" s="22"/>
    </row>
    <row r="35" spans="1:12" ht="18" customHeight="1" x14ac:dyDescent="0.2">
      <c r="A35" s="53" t="s">
        <v>22</v>
      </c>
      <c r="B35" s="238" t="s">
        <v>24</v>
      </c>
      <c r="C35" s="238"/>
      <c r="D35" s="238"/>
      <c r="E35" s="238"/>
      <c r="F35" s="238"/>
      <c r="G35" s="54">
        <v>590</v>
      </c>
      <c r="H35" s="55">
        <v>1</v>
      </c>
      <c r="I35" s="56" t="s">
        <v>19</v>
      </c>
      <c r="J35" s="54">
        <v>590</v>
      </c>
      <c r="K35" s="22"/>
      <c r="L35" s="22"/>
    </row>
    <row r="36" spans="1:12" ht="12.6" customHeight="1" x14ac:dyDescent="0.2">
      <c r="A36" s="22"/>
      <c r="B36" s="22"/>
      <c r="C36" s="22"/>
      <c r="D36" s="22"/>
      <c r="E36" s="22"/>
      <c r="F36" s="51" t="s">
        <v>14</v>
      </c>
      <c r="G36" s="22"/>
      <c r="I36" s="15"/>
      <c r="J36" s="57">
        <f>SUM(J35)</f>
        <v>590</v>
      </c>
      <c r="K36" s="22"/>
      <c r="L36" s="57">
        <f>SUM(J36:K36)</f>
        <v>590</v>
      </c>
    </row>
    <row r="37" spans="1:12" ht="12.6" customHeight="1" x14ac:dyDescent="0.2">
      <c r="A37" s="22"/>
      <c r="B37" s="22"/>
      <c r="C37" s="22"/>
      <c r="D37" s="22"/>
      <c r="E37" s="22"/>
      <c r="F37" s="22"/>
      <c r="G37" s="22"/>
      <c r="H37" s="51"/>
      <c r="I37" s="58"/>
      <c r="J37" s="22"/>
      <c r="K37" s="22"/>
      <c r="L37" s="57"/>
    </row>
    <row r="38" spans="1:12" ht="12.6" customHeight="1" x14ac:dyDescent="0.2">
      <c r="A38" s="51" t="s">
        <v>25</v>
      </c>
      <c r="B38" s="52" t="s">
        <v>26</v>
      </c>
      <c r="C38" s="22"/>
      <c r="D38" s="22"/>
      <c r="E38" s="22"/>
      <c r="F38" s="22"/>
      <c r="G38" s="22"/>
      <c r="I38" s="62" t="s">
        <v>17</v>
      </c>
      <c r="J38" s="22"/>
      <c r="K38" s="22"/>
      <c r="L38" s="22"/>
    </row>
    <row r="39" spans="1:12" ht="12.6" customHeight="1" x14ac:dyDescent="0.2">
      <c r="A39" s="53" t="s">
        <v>25</v>
      </c>
      <c r="B39" s="59" t="s">
        <v>26</v>
      </c>
      <c r="C39" s="22"/>
      <c r="D39" s="22"/>
      <c r="E39" s="22"/>
      <c r="F39" s="22"/>
      <c r="G39" s="54">
        <v>1050</v>
      </c>
      <c r="H39" s="55">
        <v>2</v>
      </c>
      <c r="I39" s="56" t="s">
        <v>19</v>
      </c>
      <c r="J39" s="60">
        <v>2100</v>
      </c>
      <c r="K39" s="22"/>
      <c r="L39" s="22"/>
    </row>
    <row r="40" spans="1:12" ht="12.6" customHeight="1" x14ac:dyDescent="0.2">
      <c r="A40" s="22"/>
      <c r="B40" s="22"/>
      <c r="C40" s="22"/>
      <c r="D40" s="22"/>
      <c r="E40" s="22"/>
      <c r="F40" s="51" t="s">
        <v>14</v>
      </c>
      <c r="G40" s="22"/>
      <c r="I40" s="15"/>
      <c r="J40" s="61">
        <f>SUM(J39)</f>
        <v>2100</v>
      </c>
      <c r="K40" s="22"/>
      <c r="L40" s="61">
        <f>SUM(J40:K40)</f>
        <v>2100</v>
      </c>
    </row>
    <row r="41" spans="1:12" ht="12.6" customHeight="1" x14ac:dyDescent="0.2">
      <c r="H41" s="3"/>
      <c r="I41" s="39"/>
      <c r="L41" s="8"/>
    </row>
    <row r="42" spans="1:12" ht="12.6" customHeight="1" x14ac:dyDescent="0.2">
      <c r="A42" s="51" t="s">
        <v>27</v>
      </c>
      <c r="B42" s="52" t="s">
        <v>28</v>
      </c>
      <c r="C42" s="22"/>
      <c r="D42" s="22"/>
      <c r="E42" s="22"/>
      <c r="F42" s="22"/>
      <c r="G42" s="22"/>
      <c r="I42" s="62" t="s">
        <v>29</v>
      </c>
      <c r="J42" s="22"/>
      <c r="K42" s="22"/>
      <c r="L42" s="22"/>
    </row>
    <row r="43" spans="1:12" ht="16.149999999999999" customHeight="1" x14ac:dyDescent="0.2">
      <c r="A43" s="53" t="s">
        <v>30</v>
      </c>
      <c r="B43" s="238" t="s">
        <v>771</v>
      </c>
      <c r="C43" s="238"/>
      <c r="D43" s="238"/>
      <c r="E43" s="238"/>
      <c r="F43" s="238"/>
      <c r="G43" s="63">
        <v>18.07</v>
      </c>
      <c r="H43" s="55">
        <v>0.05</v>
      </c>
      <c r="I43" s="56" t="s">
        <v>31</v>
      </c>
      <c r="J43" s="64">
        <f>SUM(G43*H43)</f>
        <v>0.90350000000000008</v>
      </c>
      <c r="K43" s="22"/>
      <c r="L43" s="22"/>
    </row>
    <row r="44" spans="1:12" ht="12.6" customHeight="1" x14ac:dyDescent="0.2">
      <c r="A44" s="53" t="s">
        <v>32</v>
      </c>
      <c r="B44" s="59" t="s">
        <v>33</v>
      </c>
      <c r="C44" s="22"/>
      <c r="D44" s="22"/>
      <c r="E44" s="22"/>
      <c r="F44" s="22"/>
      <c r="G44" s="64">
        <v>11.14</v>
      </c>
      <c r="H44" s="55">
        <v>5.2499999999999997E-4</v>
      </c>
      <c r="I44" s="56" t="s">
        <v>34</v>
      </c>
      <c r="J44" s="64">
        <f>SUM(G44*H44)</f>
        <v>5.8484999999999995E-3</v>
      </c>
      <c r="K44" s="22"/>
      <c r="L44" s="22"/>
    </row>
    <row r="45" spans="1:12" ht="12.6" customHeight="1" x14ac:dyDescent="0.2">
      <c r="A45" s="53" t="s">
        <v>35</v>
      </c>
      <c r="B45" s="59" t="s">
        <v>36</v>
      </c>
      <c r="C45" s="22"/>
      <c r="D45" s="22"/>
      <c r="E45" s="22"/>
      <c r="F45" s="22"/>
      <c r="G45" s="64">
        <v>10.9</v>
      </c>
      <c r="H45" s="55">
        <v>5.2499999999999997E-4</v>
      </c>
      <c r="I45" s="56" t="s">
        <v>34</v>
      </c>
      <c r="J45" s="64">
        <f>SUM(G45*H45)</f>
        <v>5.7225000000000002E-3</v>
      </c>
      <c r="K45" s="22"/>
      <c r="L45" s="22"/>
    </row>
    <row r="46" spans="1:12" ht="11.45" customHeight="1" x14ac:dyDescent="0.2">
      <c r="A46" s="53" t="s">
        <v>37</v>
      </c>
      <c r="B46" s="59" t="s">
        <v>38</v>
      </c>
      <c r="C46" s="22"/>
      <c r="D46" s="22"/>
      <c r="E46" s="22"/>
      <c r="F46" s="22"/>
      <c r="G46" s="54">
        <v>233.5</v>
      </c>
      <c r="H46" s="55">
        <v>5.2499999999999997E-4</v>
      </c>
      <c r="I46" s="56" t="s">
        <v>34</v>
      </c>
      <c r="J46" s="64">
        <f>SUM(G46*H46)</f>
        <v>0.12258749999999999</v>
      </c>
      <c r="K46" s="22"/>
      <c r="L46" s="22"/>
    </row>
    <row r="47" spans="1:12" ht="12.6" customHeight="1" x14ac:dyDescent="0.2">
      <c r="A47" s="53" t="s">
        <v>39</v>
      </c>
      <c r="B47" s="59" t="s">
        <v>40</v>
      </c>
      <c r="C47" s="22"/>
      <c r="D47" s="22"/>
      <c r="E47" s="22"/>
      <c r="F47" s="22"/>
      <c r="G47" s="63">
        <v>12.96</v>
      </c>
      <c r="H47" s="55">
        <v>0.14239399999999999</v>
      </c>
      <c r="I47" s="56" t="s">
        <v>41</v>
      </c>
      <c r="J47" s="22"/>
      <c r="K47" s="64">
        <f>SUM(G47*H47)</f>
        <v>1.8454262400000001</v>
      </c>
      <c r="L47" s="22"/>
    </row>
    <row r="48" spans="1:12" ht="12.6" customHeight="1" x14ac:dyDescent="0.2">
      <c r="A48" s="53" t="s">
        <v>42</v>
      </c>
      <c r="B48" s="59" t="s">
        <v>43</v>
      </c>
      <c r="C48" s="22"/>
      <c r="D48" s="22"/>
      <c r="E48" s="22"/>
      <c r="F48" s="22"/>
      <c r="G48" s="63">
        <v>10.79</v>
      </c>
      <c r="H48" s="55">
        <v>9.0499999999999999E-4</v>
      </c>
      <c r="I48" s="56" t="s">
        <v>44</v>
      </c>
      <c r="J48" s="64">
        <f t="shared" ref="J48:J54" si="0">SUM(G48*H48)</f>
        <v>9.7649499999999997E-3</v>
      </c>
      <c r="K48" s="22"/>
      <c r="L48" s="22"/>
    </row>
    <row r="49" spans="1:12" ht="12.6" customHeight="1" x14ac:dyDescent="0.2">
      <c r="A49" s="53" t="s">
        <v>45</v>
      </c>
      <c r="B49" s="59" t="s">
        <v>46</v>
      </c>
      <c r="C49" s="22"/>
      <c r="D49" s="22"/>
      <c r="E49" s="22"/>
      <c r="F49" s="22"/>
      <c r="G49" s="63">
        <v>57.55</v>
      </c>
      <c r="H49" s="55">
        <v>9.0499999999999999E-4</v>
      </c>
      <c r="I49" s="56" t="s">
        <v>44</v>
      </c>
      <c r="J49" s="64">
        <f t="shared" si="0"/>
        <v>5.2082749999999997E-2</v>
      </c>
      <c r="K49" s="22"/>
      <c r="L49" s="22"/>
    </row>
    <row r="50" spans="1:12" ht="17.45" customHeight="1" x14ac:dyDescent="0.2">
      <c r="A50" s="53" t="s">
        <v>47</v>
      </c>
      <c r="B50" s="238" t="s">
        <v>773</v>
      </c>
      <c r="C50" s="238"/>
      <c r="D50" s="238"/>
      <c r="E50" s="238"/>
      <c r="F50" s="238"/>
      <c r="G50" s="63">
        <v>15.58</v>
      </c>
      <c r="H50" s="55">
        <v>9.0499999999999999E-4</v>
      </c>
      <c r="I50" s="56" t="s">
        <v>34</v>
      </c>
      <c r="J50" s="64">
        <f t="shared" si="0"/>
        <v>1.40999E-2</v>
      </c>
      <c r="K50" s="22"/>
      <c r="L50" s="22"/>
    </row>
    <row r="51" spans="1:12" ht="16.899999999999999" customHeight="1" x14ac:dyDescent="0.2">
      <c r="A51" s="53" t="s">
        <v>48</v>
      </c>
      <c r="B51" s="238" t="s">
        <v>774</v>
      </c>
      <c r="C51" s="238"/>
      <c r="D51" s="238"/>
      <c r="E51" s="238"/>
      <c r="F51" s="238"/>
      <c r="G51" s="63">
        <v>11.99</v>
      </c>
      <c r="H51" s="55">
        <v>9.0499999999999999E-4</v>
      </c>
      <c r="I51" s="56" t="s">
        <v>34</v>
      </c>
      <c r="J51" s="64">
        <f t="shared" si="0"/>
        <v>1.085095E-2</v>
      </c>
      <c r="K51" s="22"/>
      <c r="L51" s="22"/>
    </row>
    <row r="52" spans="1:12" ht="17.45" customHeight="1" x14ac:dyDescent="0.2">
      <c r="A52" s="53" t="s">
        <v>49</v>
      </c>
      <c r="B52" s="238" t="s">
        <v>775</v>
      </c>
      <c r="C52" s="238"/>
      <c r="D52" s="238"/>
      <c r="E52" s="238"/>
      <c r="F52" s="238"/>
      <c r="G52" s="64">
        <v>1.79</v>
      </c>
      <c r="H52" s="55">
        <v>9.0499999999999999E-4</v>
      </c>
      <c r="I52" s="56" t="s">
        <v>34</v>
      </c>
      <c r="J52" s="64">
        <f t="shared" si="0"/>
        <v>1.61995E-3</v>
      </c>
      <c r="K52" s="22"/>
      <c r="L52" s="22"/>
    </row>
    <row r="53" spans="1:12" ht="18.600000000000001" customHeight="1" x14ac:dyDescent="0.2">
      <c r="A53" s="53" t="s">
        <v>50</v>
      </c>
      <c r="B53" s="238" t="s">
        <v>51</v>
      </c>
      <c r="C53" s="238"/>
      <c r="D53" s="238"/>
      <c r="E53" s="238"/>
      <c r="F53" s="238"/>
      <c r="G53" s="63">
        <v>57.55</v>
      </c>
      <c r="H53" s="55">
        <v>9.0499999999999999E-4</v>
      </c>
      <c r="I53" s="56" t="s">
        <v>34</v>
      </c>
      <c r="J53" s="64">
        <f t="shared" si="0"/>
        <v>5.2082749999999997E-2</v>
      </c>
      <c r="K53" s="22"/>
      <c r="L53" s="22"/>
    </row>
    <row r="54" spans="1:12" ht="18" customHeight="1" x14ac:dyDescent="0.2">
      <c r="A54" s="53" t="s">
        <v>52</v>
      </c>
      <c r="B54" s="238" t="s">
        <v>776</v>
      </c>
      <c r="C54" s="238"/>
      <c r="D54" s="238"/>
      <c r="E54" s="238"/>
      <c r="F54" s="238"/>
      <c r="G54" s="64">
        <v>4.67</v>
      </c>
      <c r="H54" s="55">
        <v>9.0499999999999999E-4</v>
      </c>
      <c r="I54" s="56" t="s">
        <v>34</v>
      </c>
      <c r="J54" s="64">
        <f t="shared" si="0"/>
        <v>4.2263500000000002E-3</v>
      </c>
      <c r="K54" s="22"/>
      <c r="L54" s="22"/>
    </row>
    <row r="55" spans="1:12" ht="12.6" customHeight="1" x14ac:dyDescent="0.2">
      <c r="A55" s="53" t="s">
        <v>53</v>
      </c>
      <c r="B55" s="59" t="s">
        <v>54</v>
      </c>
      <c r="C55" s="22"/>
      <c r="D55" s="22"/>
      <c r="E55" s="22"/>
      <c r="F55" s="22"/>
      <c r="G55" s="64">
        <v>1.1299999999999999</v>
      </c>
      <c r="H55" s="55">
        <v>0.14000000000000001</v>
      </c>
      <c r="I55" s="56" t="s">
        <v>41</v>
      </c>
      <c r="J55" s="22"/>
      <c r="K55" s="64">
        <f>SUM(G55*H55)</f>
        <v>0.15820000000000001</v>
      </c>
      <c r="L55" s="22"/>
    </row>
    <row r="56" spans="1:12" ht="12.6" customHeight="1" x14ac:dyDescent="0.2">
      <c r="A56" s="53" t="s">
        <v>55</v>
      </c>
      <c r="B56" s="59" t="s">
        <v>56</v>
      </c>
      <c r="C56" s="22"/>
      <c r="D56" s="22"/>
      <c r="E56" s="22"/>
      <c r="F56" s="22"/>
      <c r="G56" s="64">
        <v>1.07</v>
      </c>
      <c r="H56" s="55">
        <v>0.14000000000000001</v>
      </c>
      <c r="I56" s="56" t="s">
        <v>41</v>
      </c>
      <c r="J56" s="22"/>
      <c r="K56" s="64">
        <f>SUM(G56*H56)</f>
        <v>0.14980000000000002</v>
      </c>
      <c r="L56" s="22"/>
    </row>
    <row r="57" spans="1:12" ht="12.6" customHeight="1" x14ac:dyDescent="0.2">
      <c r="A57" s="53" t="s">
        <v>57</v>
      </c>
      <c r="B57" s="59" t="s">
        <v>58</v>
      </c>
      <c r="C57" s="22"/>
      <c r="D57" s="22"/>
      <c r="E57" s="22"/>
      <c r="F57" s="22"/>
      <c r="G57" s="64">
        <v>0.81</v>
      </c>
      <c r="H57" s="55">
        <v>0.14000000000000001</v>
      </c>
      <c r="I57" s="56" t="s">
        <v>41</v>
      </c>
      <c r="J57" s="22"/>
      <c r="K57" s="64">
        <f>SUM(G57*H57)</f>
        <v>0.11340000000000001</v>
      </c>
      <c r="L57" s="22"/>
    </row>
    <row r="58" spans="1:12" ht="12.6" customHeight="1" x14ac:dyDescent="0.2">
      <c r="A58" s="53" t="s">
        <v>59</v>
      </c>
      <c r="B58" s="59" t="s">
        <v>60</v>
      </c>
      <c r="C58" s="22"/>
      <c r="D58" s="22"/>
      <c r="E58" s="22"/>
      <c r="F58" s="22"/>
      <c r="G58" s="64">
        <v>0.06</v>
      </c>
      <c r="H58" s="55">
        <v>0.14000000000000001</v>
      </c>
      <c r="I58" s="56" t="s">
        <v>41</v>
      </c>
      <c r="J58" s="22"/>
      <c r="K58" s="64">
        <f>SUM(G58*H58)</f>
        <v>8.4000000000000012E-3</v>
      </c>
      <c r="L58" s="22"/>
    </row>
    <row r="59" spans="1:12" ht="12.6" customHeight="1" x14ac:dyDescent="0.2">
      <c r="A59" s="53" t="s">
        <v>61</v>
      </c>
      <c r="B59" s="59" t="s">
        <v>62</v>
      </c>
      <c r="C59" s="22"/>
      <c r="D59" s="22"/>
      <c r="E59" s="22"/>
      <c r="F59" s="22"/>
      <c r="G59" s="63">
        <v>57.84</v>
      </c>
      <c r="H59" s="55">
        <v>5.2499999999999997E-4</v>
      </c>
      <c r="I59" s="56" t="s">
        <v>34</v>
      </c>
      <c r="J59" s="64">
        <f>SUM(G59*H59)</f>
        <v>3.0366000000000001E-2</v>
      </c>
      <c r="K59" s="22"/>
      <c r="L59" s="22"/>
    </row>
    <row r="60" spans="1:12" ht="12.6" customHeight="1" x14ac:dyDescent="0.2">
      <c r="A60" s="22"/>
      <c r="B60" s="22"/>
      <c r="C60" s="22"/>
      <c r="D60" s="22"/>
      <c r="E60" s="22"/>
      <c r="F60" s="51" t="s">
        <v>14</v>
      </c>
      <c r="G60" s="22"/>
      <c r="I60" s="125"/>
      <c r="J60" s="65">
        <f>SUM(J43:J59)-0.01</f>
        <v>1.2027521000000001</v>
      </c>
      <c r="K60" s="65">
        <f>SUM(K43:K59)</f>
        <v>2.2752262399999998</v>
      </c>
      <c r="L60" s="65">
        <f>SUM(J60:K60)</f>
        <v>3.4779783399999999</v>
      </c>
    </row>
    <row r="61" spans="1:12" ht="12.6" customHeight="1" x14ac:dyDescent="0.2">
      <c r="A61" s="28"/>
      <c r="B61" s="28"/>
      <c r="C61" s="28"/>
      <c r="D61" s="28"/>
      <c r="E61" s="28"/>
      <c r="F61" s="28"/>
      <c r="G61" s="28"/>
      <c r="H61" s="27"/>
      <c r="I61" s="40"/>
      <c r="J61" s="33"/>
      <c r="K61" s="33"/>
      <c r="L61" s="33"/>
    </row>
    <row r="62" spans="1:12" ht="12.6" customHeight="1" x14ac:dyDescent="0.2">
      <c r="A62" s="51" t="s">
        <v>63</v>
      </c>
      <c r="B62" s="52" t="s">
        <v>64</v>
      </c>
      <c r="C62" s="22"/>
      <c r="D62" s="22"/>
      <c r="E62" s="22"/>
      <c r="F62" s="22"/>
      <c r="G62" s="22"/>
      <c r="I62" s="62" t="s">
        <v>17</v>
      </c>
      <c r="J62" s="22"/>
      <c r="K62" s="22"/>
      <c r="L62" s="22"/>
    </row>
    <row r="63" spans="1:12" ht="12.6" customHeight="1" x14ac:dyDescent="0.2">
      <c r="A63" s="53" t="s">
        <v>39</v>
      </c>
      <c r="B63" s="59" t="s">
        <v>40</v>
      </c>
      <c r="C63" s="22"/>
      <c r="D63" s="22"/>
      <c r="E63" s="22"/>
      <c r="F63" s="22"/>
      <c r="G63" s="63">
        <v>12.96</v>
      </c>
      <c r="H63" s="66">
        <v>180</v>
      </c>
      <c r="I63" s="56" t="s">
        <v>41</v>
      </c>
      <c r="J63" s="22"/>
      <c r="K63" s="60">
        <f>SUM(G63*H63)</f>
        <v>2332.8000000000002</v>
      </c>
      <c r="L63" s="22"/>
    </row>
    <row r="64" spans="1:12" ht="12.6" customHeight="1" x14ac:dyDescent="0.2">
      <c r="A64" s="22"/>
      <c r="B64" s="22"/>
      <c r="C64" s="22"/>
      <c r="D64" s="22"/>
      <c r="E64" s="22"/>
      <c r="F64" s="51" t="s">
        <v>14</v>
      </c>
      <c r="G64" s="22"/>
      <c r="I64" s="125"/>
      <c r="J64" s="22"/>
      <c r="K64" s="61">
        <f>SUM(K63)</f>
        <v>2332.8000000000002</v>
      </c>
      <c r="L64" s="61">
        <f>SUM(K64)</f>
        <v>2332.8000000000002</v>
      </c>
    </row>
    <row r="65" spans="1:12" ht="12.6" customHeight="1" x14ac:dyDescent="0.2">
      <c r="H65" s="3"/>
      <c r="I65" s="15"/>
      <c r="K65" s="8"/>
      <c r="L65" s="8"/>
    </row>
    <row r="66" spans="1:12" ht="12.6" customHeight="1" x14ac:dyDescent="0.2">
      <c r="A66" s="51" t="s">
        <v>65</v>
      </c>
      <c r="B66" s="52" t="s">
        <v>66</v>
      </c>
      <c r="C66" s="22"/>
      <c r="D66" s="22"/>
      <c r="E66" s="22"/>
      <c r="F66" s="22"/>
      <c r="G66" s="22"/>
      <c r="I66" s="62" t="s">
        <v>72</v>
      </c>
      <c r="J66" s="22"/>
      <c r="K66" s="22"/>
      <c r="L66" s="22"/>
    </row>
    <row r="67" spans="1:12" ht="12.6" customHeight="1" x14ac:dyDescent="0.2">
      <c r="A67" s="53" t="s">
        <v>68</v>
      </c>
      <c r="B67" s="59" t="s">
        <v>69</v>
      </c>
      <c r="C67" s="22"/>
      <c r="D67" s="22"/>
      <c r="E67" s="22"/>
      <c r="F67" s="22"/>
      <c r="G67" s="63">
        <v>16.440000000000001</v>
      </c>
      <c r="H67" s="55">
        <v>4.8</v>
      </c>
      <c r="I67" s="56" t="s">
        <v>41</v>
      </c>
      <c r="J67" s="22"/>
      <c r="K67" s="63">
        <f>SUM(G67*H67)</f>
        <v>78.912000000000006</v>
      </c>
      <c r="L67" s="22"/>
    </row>
    <row r="68" spans="1:12" ht="12.6" customHeight="1" x14ac:dyDescent="0.2">
      <c r="A68" s="53" t="s">
        <v>39</v>
      </c>
      <c r="B68" s="59" t="s">
        <v>40</v>
      </c>
      <c r="C68" s="22"/>
      <c r="D68" s="22"/>
      <c r="E68" s="22"/>
      <c r="F68" s="22"/>
      <c r="G68" s="63">
        <v>12.96</v>
      </c>
      <c r="H68" s="55">
        <v>2.52</v>
      </c>
      <c r="I68" s="56" t="s">
        <v>41</v>
      </c>
      <c r="J68" s="22"/>
      <c r="K68" s="64">
        <f>SUM(G68*H68)</f>
        <v>32.659200000000006</v>
      </c>
      <c r="L68" s="22"/>
    </row>
    <row r="69" spans="1:12" ht="12.6" customHeight="1" x14ac:dyDescent="0.2">
      <c r="A69" s="53" t="s">
        <v>70</v>
      </c>
      <c r="B69" s="59" t="s">
        <v>71</v>
      </c>
      <c r="C69" s="22"/>
      <c r="D69" s="22"/>
      <c r="E69" s="22"/>
      <c r="F69" s="22"/>
      <c r="G69" s="54">
        <v>198</v>
      </c>
      <c r="H69" s="55">
        <v>1</v>
      </c>
      <c r="I69" s="56" t="s">
        <v>72</v>
      </c>
      <c r="J69" s="63">
        <f>SUM(G69*H69)</f>
        <v>198</v>
      </c>
      <c r="K69" s="22"/>
      <c r="L69" s="22"/>
    </row>
    <row r="70" spans="1:12" ht="12.6" customHeight="1" x14ac:dyDescent="0.2">
      <c r="A70" s="53" t="s">
        <v>73</v>
      </c>
      <c r="B70" s="59" t="s">
        <v>74</v>
      </c>
      <c r="C70" s="22"/>
      <c r="D70" s="22"/>
      <c r="E70" s="22"/>
      <c r="F70" s="22"/>
      <c r="G70" s="64">
        <v>1.99</v>
      </c>
      <c r="H70" s="55">
        <v>6.15</v>
      </c>
      <c r="I70" s="56" t="s">
        <v>75</v>
      </c>
      <c r="J70" s="64">
        <f>SUM(G70*H70)</f>
        <v>12.2385</v>
      </c>
      <c r="K70" s="22"/>
      <c r="L70" s="22"/>
    </row>
    <row r="71" spans="1:12" ht="12.6" customHeight="1" x14ac:dyDescent="0.2">
      <c r="A71" s="22"/>
      <c r="B71" s="22"/>
      <c r="C71" s="22"/>
      <c r="D71" s="22"/>
      <c r="E71" s="22"/>
      <c r="F71" s="51" t="s">
        <v>14</v>
      </c>
      <c r="G71" s="22"/>
      <c r="I71" s="15"/>
      <c r="J71" s="68">
        <f>SUM(J69:J70)</f>
        <v>210.23849999999999</v>
      </c>
      <c r="K71" s="68">
        <f>SUM(K67:K70)</f>
        <v>111.5712</v>
      </c>
      <c r="L71" s="68">
        <f>SUM(J71:K71)</f>
        <v>321.80970000000002</v>
      </c>
    </row>
    <row r="72" spans="1:12" ht="12.6" customHeight="1" x14ac:dyDescent="0.2">
      <c r="H72" s="3"/>
      <c r="I72" s="43"/>
      <c r="K72" s="11"/>
      <c r="L72" s="11"/>
    </row>
    <row r="73" spans="1:12" ht="12.6" customHeight="1" x14ac:dyDescent="0.2">
      <c r="A73" s="51" t="s">
        <v>76</v>
      </c>
      <c r="B73" s="52" t="s">
        <v>77</v>
      </c>
      <c r="C73" s="22"/>
      <c r="D73" s="22"/>
      <c r="E73" s="22"/>
      <c r="F73" s="22"/>
      <c r="G73" s="22"/>
      <c r="H73" s="22"/>
      <c r="I73" s="62" t="s">
        <v>29</v>
      </c>
      <c r="J73" s="22"/>
      <c r="K73" s="22"/>
      <c r="L73" s="22"/>
    </row>
    <row r="74" spans="1:12" ht="12.6" customHeight="1" x14ac:dyDescent="0.2">
      <c r="A74" s="53" t="s">
        <v>76</v>
      </c>
      <c r="B74" s="238" t="s">
        <v>772</v>
      </c>
      <c r="C74" s="238"/>
      <c r="D74" s="238"/>
      <c r="E74" s="238"/>
      <c r="F74" s="238"/>
      <c r="G74" s="63">
        <v>60</v>
      </c>
      <c r="H74" s="55">
        <v>1.05</v>
      </c>
      <c r="I74" s="56" t="s">
        <v>72</v>
      </c>
      <c r="J74" s="63">
        <f>SUM(G74*H74)</f>
        <v>63</v>
      </c>
      <c r="K74" s="22"/>
      <c r="L74" s="22"/>
    </row>
    <row r="75" spans="1:12" ht="12.6" customHeight="1" x14ac:dyDescent="0.2">
      <c r="A75" s="53" t="s">
        <v>78</v>
      </c>
      <c r="B75" s="59" t="s">
        <v>79</v>
      </c>
      <c r="C75" s="22"/>
      <c r="D75" s="22"/>
      <c r="E75" s="22"/>
      <c r="F75" s="22"/>
      <c r="G75" s="63">
        <v>16.48</v>
      </c>
      <c r="H75" s="55">
        <v>1</v>
      </c>
      <c r="I75" s="56" t="s">
        <v>41</v>
      </c>
      <c r="J75" s="22"/>
      <c r="K75" s="63">
        <f>SUM(G75*H75)</f>
        <v>16.48</v>
      </c>
      <c r="L75" s="22"/>
    </row>
    <row r="76" spans="1:12" ht="12.6" customHeight="1" x14ac:dyDescent="0.2">
      <c r="A76" s="53" t="s">
        <v>39</v>
      </c>
      <c r="B76" s="59" t="s">
        <v>40</v>
      </c>
      <c r="C76" s="22"/>
      <c r="D76" s="22"/>
      <c r="E76" s="22"/>
      <c r="F76" s="22"/>
      <c r="G76" s="63">
        <v>12.96</v>
      </c>
      <c r="H76" s="55">
        <v>0.8</v>
      </c>
      <c r="I76" s="56" t="s">
        <v>41</v>
      </c>
      <c r="J76" s="22"/>
      <c r="K76" s="63">
        <f>SUM(G76*H76)</f>
        <v>10.368000000000002</v>
      </c>
      <c r="L76" s="22"/>
    </row>
    <row r="77" spans="1:12" ht="12.6" customHeight="1" x14ac:dyDescent="0.2">
      <c r="A77" s="53" t="s">
        <v>80</v>
      </c>
      <c r="B77" s="59" t="s">
        <v>81</v>
      </c>
      <c r="C77" s="22"/>
      <c r="D77" s="22"/>
      <c r="E77" s="22"/>
      <c r="F77" s="22"/>
      <c r="G77" s="64">
        <v>0.65</v>
      </c>
      <c r="H77" s="55">
        <v>4.8600000000000003</v>
      </c>
      <c r="I77" s="56" t="s">
        <v>75</v>
      </c>
      <c r="J77" s="63">
        <f>SUM(G77*H77)</f>
        <v>3.1590000000000003</v>
      </c>
      <c r="K77" s="22"/>
      <c r="L77" s="22"/>
    </row>
    <row r="78" spans="1:12" ht="12.6" customHeight="1" x14ac:dyDescent="0.2">
      <c r="A78" s="53" t="s">
        <v>82</v>
      </c>
      <c r="B78" s="59" t="s">
        <v>83</v>
      </c>
      <c r="C78" s="22"/>
      <c r="D78" s="22"/>
      <c r="E78" s="22"/>
      <c r="F78" s="22"/>
      <c r="G78" s="64">
        <v>3.81</v>
      </c>
      <c r="H78" s="55">
        <v>0.14000000000000001</v>
      </c>
      <c r="I78" s="56" t="s">
        <v>75</v>
      </c>
      <c r="J78" s="63">
        <f>SUM(G78*H78)</f>
        <v>0.5334000000000001</v>
      </c>
      <c r="K78" s="22"/>
      <c r="L78" s="22"/>
    </row>
    <row r="79" spans="1:12" ht="12.6" customHeight="1" x14ac:dyDescent="0.2">
      <c r="A79" s="22"/>
      <c r="B79" s="22"/>
      <c r="C79" s="22"/>
      <c r="D79" s="22"/>
      <c r="E79" s="22"/>
      <c r="F79" s="51" t="s">
        <v>14</v>
      </c>
      <c r="G79" s="22"/>
      <c r="H79" s="22"/>
      <c r="I79" s="125"/>
      <c r="J79" s="68">
        <f>SUM(J74:J78)</f>
        <v>66.692400000000006</v>
      </c>
      <c r="K79" s="68">
        <f>SUM(K74:K78)</f>
        <v>26.848000000000003</v>
      </c>
      <c r="L79" s="68">
        <f>SUM(J79:K79)</f>
        <v>93.540400000000005</v>
      </c>
    </row>
    <row r="80" spans="1:12" ht="12.6" customHeight="1" x14ac:dyDescent="0.2">
      <c r="H80" s="3"/>
      <c r="I80" s="43"/>
      <c r="K80" s="11"/>
      <c r="L80" s="11"/>
    </row>
    <row r="81" spans="1:12" ht="12.6" customHeight="1" x14ac:dyDescent="0.2">
      <c r="A81" s="51" t="s">
        <v>84</v>
      </c>
      <c r="B81" s="52" t="s">
        <v>85</v>
      </c>
      <c r="C81" s="22"/>
      <c r="D81" s="22"/>
      <c r="E81" s="22"/>
      <c r="F81" s="22"/>
      <c r="G81" s="22"/>
      <c r="I81" s="62" t="s">
        <v>72</v>
      </c>
      <c r="J81" s="22"/>
      <c r="K81" s="22"/>
      <c r="L81" s="22"/>
    </row>
    <row r="82" spans="1:12" ht="12.6" customHeight="1" x14ac:dyDescent="0.2">
      <c r="A82" s="53" t="s">
        <v>68</v>
      </c>
      <c r="B82" s="59" t="s">
        <v>69</v>
      </c>
      <c r="C82" s="22"/>
      <c r="D82" s="22"/>
      <c r="E82" s="22"/>
      <c r="F82" s="22"/>
      <c r="G82" s="63">
        <v>16.440000000000001</v>
      </c>
      <c r="H82" s="55">
        <v>4.8</v>
      </c>
      <c r="I82" s="56" t="s">
        <v>41</v>
      </c>
      <c r="J82" s="22"/>
      <c r="K82" s="63">
        <f>SUM(G82*H82)</f>
        <v>78.912000000000006</v>
      </c>
      <c r="L82" s="22"/>
    </row>
    <row r="83" spans="1:12" ht="12.6" customHeight="1" x14ac:dyDescent="0.2">
      <c r="A83" s="53" t="s">
        <v>39</v>
      </c>
      <c r="B83" s="59" t="s">
        <v>40</v>
      </c>
      <c r="C83" s="22"/>
      <c r="D83" s="22"/>
      <c r="E83" s="22"/>
      <c r="F83" s="22"/>
      <c r="G83" s="63">
        <v>12.96</v>
      </c>
      <c r="H83" s="55">
        <v>2.52</v>
      </c>
      <c r="I83" s="56" t="s">
        <v>41</v>
      </c>
      <c r="J83" s="22"/>
      <c r="K83" s="64">
        <f>SUM(G83*H83)</f>
        <v>32.659200000000006</v>
      </c>
      <c r="L83" s="22"/>
    </row>
    <row r="84" spans="1:12" ht="12.6" customHeight="1" x14ac:dyDescent="0.2">
      <c r="A84" s="53" t="s">
        <v>70</v>
      </c>
      <c r="B84" s="59" t="s">
        <v>71</v>
      </c>
      <c r="C84" s="22"/>
      <c r="D84" s="22"/>
      <c r="E84" s="22"/>
      <c r="F84" s="22"/>
      <c r="G84" s="54">
        <v>198</v>
      </c>
      <c r="H84" s="55">
        <v>1</v>
      </c>
      <c r="I84" s="56" t="s">
        <v>72</v>
      </c>
      <c r="J84" s="63">
        <f>SUM(G84*H84)</f>
        <v>198</v>
      </c>
      <c r="K84" s="22"/>
      <c r="L84" s="22"/>
    </row>
    <row r="85" spans="1:12" ht="12.6" customHeight="1" x14ac:dyDescent="0.2">
      <c r="A85" s="53" t="s">
        <v>73</v>
      </c>
      <c r="B85" s="59" t="s">
        <v>74</v>
      </c>
      <c r="C85" s="22"/>
      <c r="D85" s="22"/>
      <c r="E85" s="22"/>
      <c r="F85" s="22"/>
      <c r="G85" s="64">
        <v>1.99</v>
      </c>
      <c r="H85" s="55">
        <v>6.15</v>
      </c>
      <c r="I85" s="56" t="s">
        <v>75</v>
      </c>
      <c r="J85" s="64">
        <f>SUM(G85*H85)</f>
        <v>12.2385</v>
      </c>
      <c r="K85" s="22"/>
      <c r="L85" s="22"/>
    </row>
    <row r="86" spans="1:12" ht="12.6" customHeight="1" x14ac:dyDescent="0.2">
      <c r="A86" s="22"/>
      <c r="B86" s="22"/>
      <c r="C86" s="22"/>
      <c r="D86" s="22"/>
      <c r="E86" s="22"/>
      <c r="F86" s="51" t="s">
        <v>14</v>
      </c>
      <c r="G86" s="22"/>
      <c r="I86" s="15"/>
      <c r="J86" s="68">
        <f>SUM(J84:J85)</f>
        <v>210.23849999999999</v>
      </c>
      <c r="K86" s="68">
        <f>SUM(K82:K85)</f>
        <v>111.5712</v>
      </c>
      <c r="L86" s="68">
        <f>SUM(J86:K86)</f>
        <v>321.80970000000002</v>
      </c>
    </row>
    <row r="87" spans="1:12" ht="12.6" customHeight="1" x14ac:dyDescent="0.2">
      <c r="H87" s="3"/>
      <c r="I87" s="43"/>
      <c r="K87" s="11"/>
      <c r="L87" s="11"/>
    </row>
    <row r="88" spans="1:12" ht="12.6" customHeight="1" x14ac:dyDescent="0.2">
      <c r="A88" s="51" t="s">
        <v>86</v>
      </c>
      <c r="B88" s="52" t="s">
        <v>87</v>
      </c>
      <c r="C88" s="22"/>
      <c r="D88" s="22"/>
      <c r="E88" s="22"/>
      <c r="F88" s="22"/>
      <c r="G88" s="22"/>
      <c r="I88" s="62" t="s">
        <v>29</v>
      </c>
      <c r="J88" s="22"/>
      <c r="K88" s="22"/>
      <c r="L88" s="22"/>
    </row>
    <row r="89" spans="1:12" ht="12.6" customHeight="1" x14ac:dyDescent="0.2">
      <c r="A89" s="53" t="s">
        <v>88</v>
      </c>
      <c r="B89" s="59" t="s">
        <v>89</v>
      </c>
      <c r="C89" s="22"/>
      <c r="D89" s="22"/>
      <c r="E89" s="22"/>
      <c r="F89" s="22"/>
      <c r="G89" s="54">
        <v>740</v>
      </c>
      <c r="H89" s="55">
        <v>1.2</v>
      </c>
      <c r="I89" s="56" t="s">
        <v>72</v>
      </c>
      <c r="J89" s="54">
        <f>SUM(G89*H89)</f>
        <v>888</v>
      </c>
      <c r="K89" s="22"/>
      <c r="L89" s="22"/>
    </row>
    <row r="90" spans="1:12" ht="12.6" customHeight="1" x14ac:dyDescent="0.2">
      <c r="A90" s="53" t="s">
        <v>90</v>
      </c>
      <c r="B90" s="59" t="s">
        <v>91</v>
      </c>
      <c r="C90" s="22"/>
      <c r="D90" s="22"/>
      <c r="E90" s="22"/>
      <c r="F90" s="22"/>
      <c r="G90" s="63">
        <v>28.91</v>
      </c>
      <c r="H90" s="55">
        <v>2</v>
      </c>
      <c r="I90" s="56" t="s">
        <v>92</v>
      </c>
      <c r="J90" s="64">
        <f>SUM(G90*H90)</f>
        <v>57.82</v>
      </c>
      <c r="K90" s="22"/>
      <c r="L90" s="22"/>
    </row>
    <row r="91" spans="1:12" ht="16.899999999999999" customHeight="1" x14ac:dyDescent="0.2">
      <c r="A91" s="53" t="s">
        <v>93</v>
      </c>
      <c r="B91" s="238" t="s">
        <v>290</v>
      </c>
      <c r="C91" s="238"/>
      <c r="D91" s="238"/>
      <c r="E91" s="238"/>
      <c r="F91" s="238"/>
      <c r="G91" s="63">
        <v>84</v>
      </c>
      <c r="H91" s="55">
        <v>0.01</v>
      </c>
      <c r="I91" s="56" t="s">
        <v>94</v>
      </c>
      <c r="J91" s="64">
        <f>SUM(G91*H91)</f>
        <v>0.84</v>
      </c>
      <c r="K91" s="22"/>
      <c r="L91" s="22"/>
    </row>
    <row r="92" spans="1:12" ht="12.6" customHeight="1" x14ac:dyDescent="0.2">
      <c r="A92" s="53" t="s">
        <v>78</v>
      </c>
      <c r="B92" s="59" t="s">
        <v>79</v>
      </c>
      <c r="C92" s="22"/>
      <c r="D92" s="22"/>
      <c r="E92" s="22"/>
      <c r="F92" s="22"/>
      <c r="G92" s="63">
        <v>16.48</v>
      </c>
      <c r="H92" s="55">
        <v>2</v>
      </c>
      <c r="I92" s="56" t="s">
        <v>41</v>
      </c>
      <c r="J92" s="22"/>
      <c r="K92" s="63">
        <f>SUM(G92*H92)</f>
        <v>32.96</v>
      </c>
      <c r="L92" s="22"/>
    </row>
    <row r="93" spans="1:12" ht="12.6" customHeight="1" x14ac:dyDescent="0.2">
      <c r="A93" s="53" t="s">
        <v>39</v>
      </c>
      <c r="B93" s="59" t="s">
        <v>40</v>
      </c>
      <c r="C93" s="22"/>
      <c r="D93" s="22"/>
      <c r="E93" s="22"/>
      <c r="F93" s="22"/>
      <c r="G93" s="63">
        <v>12.96</v>
      </c>
      <c r="H93" s="55">
        <v>1.2</v>
      </c>
      <c r="I93" s="56" t="s">
        <v>41</v>
      </c>
      <c r="K93" s="63">
        <f>SUM(G93*H93)</f>
        <v>15.552</v>
      </c>
      <c r="L93" s="22"/>
    </row>
    <row r="94" spans="1:12" ht="12.6" customHeight="1" x14ac:dyDescent="0.2">
      <c r="A94" s="22"/>
      <c r="B94" s="22"/>
      <c r="C94" s="22"/>
      <c r="D94" s="22"/>
      <c r="E94" s="22"/>
      <c r="F94" s="51" t="s">
        <v>14</v>
      </c>
      <c r="G94" s="22"/>
      <c r="I94" s="15"/>
      <c r="J94" s="57">
        <f>SUM(J89:J93)</f>
        <v>946.66000000000008</v>
      </c>
      <c r="K94" s="68">
        <f>SUM(K92:K93)</f>
        <v>48.512</v>
      </c>
      <c r="L94" s="57">
        <f>SUM(J94:K94)</f>
        <v>995.17200000000003</v>
      </c>
    </row>
    <row r="95" spans="1:12" ht="12.6" customHeight="1" x14ac:dyDescent="0.2">
      <c r="A95" s="28"/>
      <c r="B95" s="28"/>
      <c r="C95" s="28"/>
      <c r="D95" s="28"/>
      <c r="E95" s="28"/>
      <c r="F95" s="28"/>
      <c r="G95" s="28"/>
      <c r="H95" s="27"/>
      <c r="I95" s="41"/>
      <c r="J95" s="28"/>
      <c r="K95" s="31"/>
      <c r="L95" s="34"/>
    </row>
    <row r="96" spans="1:12" ht="12.6" customHeight="1" x14ac:dyDescent="0.2">
      <c r="A96" s="51" t="s">
        <v>95</v>
      </c>
      <c r="B96" s="52" t="s">
        <v>96</v>
      </c>
      <c r="C96" s="22"/>
      <c r="D96" s="22"/>
      <c r="E96" s="22"/>
      <c r="F96" s="22"/>
      <c r="G96" s="22"/>
      <c r="I96" s="62" t="s">
        <v>29</v>
      </c>
      <c r="J96" s="22"/>
      <c r="K96" s="22"/>
      <c r="L96" s="22"/>
    </row>
    <row r="97" spans="1:12" ht="12.6" customHeight="1" x14ac:dyDescent="0.2">
      <c r="A97" s="53" t="s">
        <v>97</v>
      </c>
      <c r="B97" s="59" t="s">
        <v>98</v>
      </c>
      <c r="C97" s="22"/>
      <c r="D97" s="22"/>
      <c r="E97" s="22"/>
      <c r="F97" s="22"/>
      <c r="G97" s="54">
        <v>640</v>
      </c>
      <c r="H97" s="55">
        <v>1.2</v>
      </c>
      <c r="I97" s="56" t="s">
        <v>72</v>
      </c>
      <c r="J97" s="64">
        <f>SUM(G97*H97)</f>
        <v>768</v>
      </c>
      <c r="K97" s="22"/>
      <c r="L97" s="22"/>
    </row>
    <row r="98" spans="1:12" ht="12.6" customHeight="1" x14ac:dyDescent="0.2">
      <c r="A98" s="53" t="s">
        <v>90</v>
      </c>
      <c r="B98" s="59" t="s">
        <v>91</v>
      </c>
      <c r="C98" s="22"/>
      <c r="D98" s="22"/>
      <c r="E98" s="22"/>
      <c r="F98" s="22"/>
      <c r="G98" s="63">
        <v>28.91</v>
      </c>
      <c r="H98" s="55">
        <v>2</v>
      </c>
      <c r="I98" s="56" t="s">
        <v>92</v>
      </c>
      <c r="J98" s="64">
        <f>SUM(G98*H98)</f>
        <v>57.82</v>
      </c>
      <c r="K98" s="22"/>
      <c r="L98" s="22"/>
    </row>
    <row r="99" spans="1:12" ht="17.45" customHeight="1" x14ac:dyDescent="0.2">
      <c r="A99" s="53" t="s">
        <v>93</v>
      </c>
      <c r="B99" s="238" t="s">
        <v>290</v>
      </c>
      <c r="C99" s="238"/>
      <c r="D99" s="238"/>
      <c r="E99" s="238"/>
      <c r="F99" s="238"/>
      <c r="G99" s="63">
        <v>84</v>
      </c>
      <c r="H99" s="55">
        <v>0.01</v>
      </c>
      <c r="I99" s="56" t="s">
        <v>94</v>
      </c>
      <c r="J99" s="64">
        <f>SUM(G99*H99)</f>
        <v>0.84</v>
      </c>
      <c r="K99" s="22"/>
      <c r="L99" s="22"/>
    </row>
    <row r="100" spans="1:12" ht="12.6" customHeight="1" x14ac:dyDescent="0.2">
      <c r="A100" s="53" t="s">
        <v>78</v>
      </c>
      <c r="B100" s="59" t="s">
        <v>79</v>
      </c>
      <c r="C100" s="22"/>
      <c r="D100" s="22"/>
      <c r="E100" s="22"/>
      <c r="F100" s="22"/>
      <c r="G100" s="63">
        <v>16.48</v>
      </c>
      <c r="H100" s="55">
        <v>2</v>
      </c>
      <c r="I100" s="56" t="s">
        <v>41</v>
      </c>
      <c r="J100" s="22"/>
      <c r="K100" s="63">
        <f>SUM(G100*H100)</f>
        <v>32.96</v>
      </c>
      <c r="L100" s="22"/>
    </row>
    <row r="101" spans="1:12" ht="12.6" customHeight="1" x14ac:dyDescent="0.2">
      <c r="A101" s="53" t="s">
        <v>39</v>
      </c>
      <c r="B101" s="59" t="s">
        <v>40</v>
      </c>
      <c r="C101" s="22"/>
      <c r="D101" s="22"/>
      <c r="E101" s="22"/>
      <c r="F101" s="22"/>
      <c r="G101" s="63">
        <v>12.96</v>
      </c>
      <c r="H101" s="55">
        <v>1.2</v>
      </c>
      <c r="I101" s="56" t="s">
        <v>41</v>
      </c>
      <c r="J101" s="22"/>
      <c r="K101" s="63">
        <f>SUM(G101*H101)</f>
        <v>15.552</v>
      </c>
      <c r="L101" s="22"/>
    </row>
    <row r="102" spans="1:12" ht="12.6" customHeight="1" x14ac:dyDescent="0.2">
      <c r="A102" s="22"/>
      <c r="B102" s="22"/>
      <c r="C102" s="22"/>
      <c r="D102" s="22"/>
      <c r="E102" s="22"/>
      <c r="F102" s="51" t="s">
        <v>14</v>
      </c>
      <c r="G102" s="22"/>
      <c r="I102" s="15"/>
      <c r="J102" s="57">
        <f>SUM(J97:J101)</f>
        <v>826.66000000000008</v>
      </c>
      <c r="K102" s="68">
        <f>SUM(K100:K101)</f>
        <v>48.512</v>
      </c>
      <c r="L102" s="57">
        <f>SUM(J102:K102)</f>
        <v>875.17200000000003</v>
      </c>
    </row>
    <row r="103" spans="1:12" ht="12.6" customHeight="1" x14ac:dyDescent="0.2">
      <c r="H103" s="3"/>
      <c r="I103" s="45"/>
      <c r="K103" s="11"/>
      <c r="L103" s="9"/>
    </row>
    <row r="104" spans="1:12" ht="12.6" customHeight="1" x14ac:dyDescent="0.2">
      <c r="A104" s="51" t="s">
        <v>99</v>
      </c>
      <c r="B104" s="52" t="s">
        <v>100</v>
      </c>
      <c r="C104" s="22"/>
      <c r="D104" s="22"/>
      <c r="E104" s="22"/>
      <c r="F104" s="22"/>
      <c r="G104" s="35"/>
      <c r="H104" s="22"/>
      <c r="I104" s="62" t="s">
        <v>29</v>
      </c>
      <c r="J104" s="35"/>
      <c r="K104" s="35"/>
      <c r="L104" s="35"/>
    </row>
    <row r="105" spans="1:12" ht="12.6" customHeight="1" x14ac:dyDescent="0.2">
      <c r="A105" s="53" t="s">
        <v>101</v>
      </c>
      <c r="B105" s="59" t="s">
        <v>284</v>
      </c>
      <c r="C105" s="22"/>
      <c r="D105" s="22"/>
      <c r="E105" s="22"/>
      <c r="F105" s="22"/>
      <c r="G105" s="54">
        <v>142.4</v>
      </c>
      <c r="H105" s="55">
        <v>1</v>
      </c>
      <c r="I105" s="56" t="s">
        <v>72</v>
      </c>
      <c r="J105" s="64">
        <f>SUM(G105*H105)</f>
        <v>142.4</v>
      </c>
      <c r="K105" s="22"/>
      <c r="L105" s="22"/>
    </row>
    <row r="106" spans="1:12" ht="12.6" customHeight="1" x14ac:dyDescent="0.2">
      <c r="A106" s="53" t="s">
        <v>102</v>
      </c>
      <c r="B106" s="59" t="s">
        <v>103</v>
      </c>
      <c r="C106" s="22"/>
      <c r="D106" s="22"/>
      <c r="E106" s="22"/>
      <c r="F106" s="22"/>
      <c r="G106" s="64">
        <v>8</v>
      </c>
      <c r="H106" s="55">
        <v>0.4</v>
      </c>
      <c r="I106" s="56" t="s">
        <v>104</v>
      </c>
      <c r="J106" s="64">
        <f>SUM(G106*H106)</f>
        <v>3.2</v>
      </c>
      <c r="K106" s="22"/>
      <c r="L106" s="22"/>
    </row>
    <row r="107" spans="1:12" ht="12.6" customHeight="1" x14ac:dyDescent="0.2">
      <c r="A107" s="53" t="s">
        <v>105</v>
      </c>
      <c r="B107" s="59" t="s">
        <v>285</v>
      </c>
      <c r="C107" s="22"/>
      <c r="D107" s="22"/>
      <c r="E107" s="22"/>
      <c r="F107" s="22"/>
      <c r="G107" s="54">
        <v>163</v>
      </c>
      <c r="H107" s="55">
        <v>0.08</v>
      </c>
      <c r="I107" s="56" t="s">
        <v>106</v>
      </c>
      <c r="J107" s="64">
        <f>SUM(G107*H107)</f>
        <v>13.040000000000001</v>
      </c>
      <c r="K107" s="22"/>
      <c r="L107" s="22"/>
    </row>
    <row r="108" spans="1:12" ht="12.6" customHeight="1" x14ac:dyDescent="0.2">
      <c r="A108" s="53" t="s">
        <v>78</v>
      </c>
      <c r="B108" s="59" t="s">
        <v>79</v>
      </c>
      <c r="C108" s="22"/>
      <c r="D108" s="22"/>
      <c r="E108" s="22"/>
      <c r="F108" s="22"/>
      <c r="G108" s="63">
        <v>16.48</v>
      </c>
      <c r="H108" s="55">
        <v>1.3</v>
      </c>
      <c r="I108" s="56" t="s">
        <v>41</v>
      </c>
      <c r="J108" s="22"/>
      <c r="K108" s="63">
        <f>SUM(G108*H108)</f>
        <v>21.424000000000003</v>
      </c>
      <c r="L108" s="22"/>
    </row>
    <row r="109" spans="1:12" ht="12.6" customHeight="1" x14ac:dyDescent="0.2">
      <c r="A109" s="53" t="s">
        <v>39</v>
      </c>
      <c r="B109" s="59" t="s">
        <v>40</v>
      </c>
      <c r="C109" s="22"/>
      <c r="D109" s="22"/>
      <c r="E109" s="22"/>
      <c r="F109" s="22"/>
      <c r="G109" s="63">
        <v>12.96</v>
      </c>
      <c r="H109" s="55">
        <v>1.3</v>
      </c>
      <c r="I109" s="56" t="s">
        <v>41</v>
      </c>
      <c r="J109" s="22"/>
      <c r="K109" s="63">
        <f>SUM(G109*H109)</f>
        <v>16.848000000000003</v>
      </c>
      <c r="L109" s="22"/>
    </row>
    <row r="110" spans="1:12" ht="12.6" customHeight="1" x14ac:dyDescent="0.2">
      <c r="A110" s="22"/>
      <c r="B110" s="22"/>
      <c r="C110" s="22"/>
      <c r="D110" s="22"/>
      <c r="E110" s="22"/>
      <c r="F110" s="51" t="s">
        <v>14</v>
      </c>
      <c r="G110" s="22"/>
      <c r="H110" s="22"/>
      <c r="I110" s="125"/>
      <c r="J110" s="57">
        <f>SUM(J105:J109)</f>
        <v>158.63999999999999</v>
      </c>
      <c r="K110" s="68">
        <f>SUM(K108:K109)</f>
        <v>38.272000000000006</v>
      </c>
      <c r="L110" s="57">
        <f>SUM(J110:K110)</f>
        <v>196.91199999999998</v>
      </c>
    </row>
    <row r="111" spans="1:12" ht="12.6" customHeight="1" x14ac:dyDescent="0.2">
      <c r="G111" s="22"/>
      <c r="H111" s="51"/>
      <c r="I111" s="58"/>
      <c r="J111" s="22"/>
      <c r="K111" s="68"/>
      <c r="L111" s="57"/>
    </row>
    <row r="112" spans="1:12" ht="12.6" customHeight="1" x14ac:dyDescent="0.2">
      <c r="A112" s="51" t="s">
        <v>107</v>
      </c>
      <c r="B112" s="52" t="s">
        <v>108</v>
      </c>
      <c r="C112" s="22"/>
      <c r="D112" s="22"/>
      <c r="E112" s="22"/>
      <c r="F112" s="22"/>
      <c r="G112" s="22"/>
      <c r="I112" s="62" t="s">
        <v>67</v>
      </c>
      <c r="J112" s="22"/>
      <c r="K112" s="22"/>
      <c r="L112" s="22"/>
    </row>
    <row r="113" spans="1:12" ht="12.6" customHeight="1" x14ac:dyDescent="0.2">
      <c r="A113" s="53" t="s">
        <v>109</v>
      </c>
      <c r="B113" s="59" t="s">
        <v>110</v>
      </c>
      <c r="C113" s="22"/>
      <c r="D113" s="22"/>
      <c r="E113" s="22"/>
      <c r="F113" s="22"/>
      <c r="G113" s="63">
        <v>15.51</v>
      </c>
      <c r="H113" s="55">
        <v>0.8</v>
      </c>
      <c r="I113" s="56" t="s">
        <v>41</v>
      </c>
      <c r="J113" s="22"/>
      <c r="K113" s="63">
        <f>SUM(G113*H113)</f>
        <v>12.408000000000001</v>
      </c>
      <c r="L113" s="22"/>
    </row>
    <row r="114" spans="1:12" ht="12.6" customHeight="1" x14ac:dyDescent="0.2">
      <c r="A114" s="53" t="s">
        <v>39</v>
      </c>
      <c r="B114" s="59" t="s">
        <v>40</v>
      </c>
      <c r="C114" s="22"/>
      <c r="D114" s="22"/>
      <c r="E114" s="22"/>
      <c r="F114" s="22"/>
      <c r="G114" s="63">
        <v>12.96</v>
      </c>
      <c r="H114" s="55">
        <v>0.5</v>
      </c>
      <c r="I114" s="56" t="s">
        <v>41</v>
      </c>
      <c r="J114" s="22"/>
      <c r="K114" s="64">
        <f>SUM(G114*H114)</f>
        <v>6.48</v>
      </c>
      <c r="L114" s="22"/>
    </row>
    <row r="115" spans="1:12" ht="12.6" customHeight="1" x14ac:dyDescent="0.2">
      <c r="A115" s="53" t="s">
        <v>111</v>
      </c>
      <c r="B115" s="59" t="s">
        <v>112</v>
      </c>
      <c r="C115" s="22"/>
      <c r="D115" s="22"/>
      <c r="E115" s="22"/>
      <c r="F115" s="22"/>
      <c r="G115" s="63">
        <v>66.36</v>
      </c>
      <c r="H115" s="55">
        <v>0.3</v>
      </c>
      <c r="I115" s="56" t="s">
        <v>72</v>
      </c>
      <c r="J115" s="64">
        <f>SUM(G115*H115)</f>
        <v>19.907999999999998</v>
      </c>
      <c r="K115" s="22"/>
      <c r="L115" s="22"/>
    </row>
    <row r="116" spans="1:12" ht="12.6" customHeight="1" x14ac:dyDescent="0.2">
      <c r="A116" s="53" t="s">
        <v>113</v>
      </c>
      <c r="B116" s="59" t="s">
        <v>114</v>
      </c>
      <c r="C116" s="22"/>
      <c r="D116" s="22"/>
      <c r="E116" s="22"/>
      <c r="F116" s="22"/>
      <c r="G116" s="63">
        <v>57.55</v>
      </c>
      <c r="H116" s="55">
        <v>0.1</v>
      </c>
      <c r="I116" s="56" t="s">
        <v>75</v>
      </c>
      <c r="J116" s="64">
        <f>SUM(G116*H116)</f>
        <v>5.7549999999999999</v>
      </c>
      <c r="K116" s="22"/>
      <c r="L116" s="22"/>
    </row>
    <row r="117" spans="1:12" ht="12.6" customHeight="1" x14ac:dyDescent="0.2">
      <c r="A117" s="53" t="s">
        <v>115</v>
      </c>
      <c r="B117" s="59" t="s">
        <v>116</v>
      </c>
      <c r="C117" s="22"/>
      <c r="D117" s="22"/>
      <c r="E117" s="22"/>
      <c r="F117" s="22"/>
      <c r="G117" s="63">
        <v>60.5</v>
      </c>
      <c r="H117" s="55">
        <v>0.25</v>
      </c>
      <c r="I117" s="56" t="s">
        <v>72</v>
      </c>
      <c r="J117" s="64">
        <f>SUM(G117*H117)</f>
        <v>15.125</v>
      </c>
      <c r="K117" s="22"/>
      <c r="L117" s="22"/>
    </row>
    <row r="118" spans="1:12" ht="17.45" customHeight="1" x14ac:dyDescent="0.2">
      <c r="A118" s="53" t="s">
        <v>117</v>
      </c>
      <c r="B118" s="238" t="s">
        <v>777</v>
      </c>
      <c r="C118" s="238"/>
      <c r="D118" s="238"/>
      <c r="E118" s="238"/>
      <c r="F118" s="238"/>
      <c r="G118" s="64">
        <v>0.33</v>
      </c>
      <c r="H118" s="55">
        <v>4</v>
      </c>
      <c r="I118" s="56" t="s">
        <v>34</v>
      </c>
      <c r="J118" s="64">
        <f>SUM(G118*H118)</f>
        <v>1.32</v>
      </c>
      <c r="K118" s="22"/>
      <c r="L118" s="22"/>
    </row>
    <row r="119" spans="1:12" ht="12.6" customHeight="1" x14ac:dyDescent="0.2">
      <c r="A119" s="22"/>
      <c r="B119" s="22"/>
      <c r="C119" s="22"/>
      <c r="D119" s="22"/>
      <c r="E119" s="22"/>
      <c r="F119" s="51" t="s">
        <v>14</v>
      </c>
      <c r="G119" s="22"/>
      <c r="I119" s="15"/>
      <c r="J119" s="68">
        <f>SUM(J115:J118)+0.01</f>
        <v>42.117999999999995</v>
      </c>
      <c r="K119" s="68">
        <f>SUM(K113:K118)</f>
        <v>18.888000000000002</v>
      </c>
      <c r="L119" s="68">
        <f>SUM(J119:K119)</f>
        <v>61.006</v>
      </c>
    </row>
    <row r="120" spans="1:12" ht="12.6" customHeight="1" x14ac:dyDescent="0.2">
      <c r="H120" s="3"/>
      <c r="I120" s="43"/>
      <c r="K120" s="11"/>
      <c r="L120" s="11"/>
    </row>
    <row r="121" spans="1:12" ht="39.6" customHeight="1" x14ac:dyDescent="0.2">
      <c r="A121" s="3" t="s">
        <v>302</v>
      </c>
      <c r="B121" s="237" t="s">
        <v>319</v>
      </c>
      <c r="C121" s="237"/>
      <c r="D121" s="237"/>
      <c r="E121" s="237"/>
      <c r="F121" s="237"/>
      <c r="I121" s="37" t="s">
        <v>34</v>
      </c>
    </row>
    <row r="122" spans="1:12" ht="27" customHeight="1" x14ac:dyDescent="0.2">
      <c r="A122" s="5" t="s">
        <v>301</v>
      </c>
      <c r="B122" s="239" t="s">
        <v>785</v>
      </c>
      <c r="C122" s="239"/>
      <c r="D122" s="239"/>
      <c r="E122" s="239"/>
      <c r="F122" s="239"/>
      <c r="G122" s="6">
        <v>1232.47</v>
      </c>
      <c r="H122" s="7">
        <v>1</v>
      </c>
      <c r="I122" s="38" t="s">
        <v>34</v>
      </c>
      <c r="J122" s="6">
        <v>1232.47</v>
      </c>
    </row>
    <row r="123" spans="1:12" ht="16.899999999999999" customHeight="1" x14ac:dyDescent="0.2">
      <c r="A123" s="5" t="s">
        <v>305</v>
      </c>
      <c r="B123" s="239" t="s">
        <v>304</v>
      </c>
      <c r="C123" s="239"/>
      <c r="D123" s="239"/>
      <c r="E123" s="239"/>
      <c r="F123" s="239"/>
      <c r="G123" s="99">
        <v>2.02</v>
      </c>
      <c r="H123" s="7">
        <v>6</v>
      </c>
      <c r="I123" s="38" t="s">
        <v>308</v>
      </c>
      <c r="J123" s="99">
        <f>SUM(G123*H123)</f>
        <v>12.120000000000001</v>
      </c>
      <c r="K123" s="102"/>
    </row>
    <row r="124" spans="1:12" ht="12.6" customHeight="1" x14ac:dyDescent="0.2">
      <c r="A124" s="5" t="s">
        <v>306</v>
      </c>
      <c r="B124" s="239" t="s">
        <v>309</v>
      </c>
      <c r="C124" s="239"/>
      <c r="D124" s="239"/>
      <c r="E124" s="239"/>
      <c r="F124" s="239"/>
      <c r="G124" s="99">
        <v>186.05</v>
      </c>
      <c r="H124" s="7">
        <v>0.35</v>
      </c>
      <c r="I124" s="38" t="s">
        <v>29</v>
      </c>
      <c r="J124" s="99">
        <f>SUM(G124*H124)</f>
        <v>65.117500000000007</v>
      </c>
      <c r="K124" s="102"/>
    </row>
    <row r="125" spans="1:12" ht="12.6" customHeight="1" x14ac:dyDescent="0.2">
      <c r="A125" s="5" t="s">
        <v>307</v>
      </c>
      <c r="B125" s="239" t="s">
        <v>310</v>
      </c>
      <c r="C125" s="239"/>
      <c r="D125" s="239"/>
      <c r="E125" s="239"/>
      <c r="F125" s="239"/>
      <c r="G125" s="99">
        <v>14.45</v>
      </c>
      <c r="H125" s="7">
        <v>0.5</v>
      </c>
      <c r="I125" s="38" t="s">
        <v>41</v>
      </c>
      <c r="J125" s="99"/>
      <c r="K125" s="105">
        <f>SUM(G125*H125)</f>
        <v>7.2249999999999996</v>
      </c>
    </row>
    <row r="126" spans="1:12" ht="12.6" customHeight="1" x14ac:dyDescent="0.2">
      <c r="A126" s="5" t="s">
        <v>299</v>
      </c>
      <c r="B126" s="126" t="s">
        <v>298</v>
      </c>
      <c r="G126" s="100">
        <v>20.48</v>
      </c>
      <c r="H126" s="7">
        <v>0.43099999999999999</v>
      </c>
      <c r="I126" s="38" t="s">
        <v>41</v>
      </c>
      <c r="J126" s="99">
        <v>1.7</v>
      </c>
      <c r="K126" s="99">
        <v>18.78</v>
      </c>
    </row>
    <row r="127" spans="1:12" ht="12.6" customHeight="1" x14ac:dyDescent="0.2">
      <c r="A127" s="5" t="s">
        <v>297</v>
      </c>
      <c r="B127" s="126" t="s">
        <v>296</v>
      </c>
      <c r="G127" s="100">
        <v>21.66</v>
      </c>
      <c r="H127" s="7">
        <v>2.016</v>
      </c>
      <c r="I127" s="38" t="s">
        <v>41</v>
      </c>
      <c r="J127" s="99">
        <v>3.69</v>
      </c>
      <c r="K127" s="100">
        <v>39.979999999999997</v>
      </c>
    </row>
    <row r="128" spans="1:12" ht="12.6" customHeight="1" x14ac:dyDescent="0.2">
      <c r="A128" s="5" t="s">
        <v>295</v>
      </c>
      <c r="B128" s="126" t="s">
        <v>294</v>
      </c>
      <c r="G128" s="100">
        <v>17.96</v>
      </c>
      <c r="H128" s="7">
        <v>1.2230000000000001</v>
      </c>
      <c r="I128" s="38" t="s">
        <v>41</v>
      </c>
      <c r="J128" s="99">
        <v>2.09</v>
      </c>
      <c r="K128" s="100">
        <v>19.88</v>
      </c>
    </row>
    <row r="129" spans="1:12" ht="18" customHeight="1" x14ac:dyDescent="0.2">
      <c r="A129" s="5" t="s">
        <v>293</v>
      </c>
      <c r="B129" s="239" t="s">
        <v>778</v>
      </c>
      <c r="C129" s="239"/>
      <c r="D129" s="239"/>
      <c r="E129" s="239"/>
      <c r="F129" s="239"/>
      <c r="G129" s="101">
        <v>639.85</v>
      </c>
      <c r="H129" s="7">
        <v>2.2599999999999999E-2</v>
      </c>
      <c r="I129" s="38" t="s">
        <v>94</v>
      </c>
      <c r="J129" s="100">
        <v>11.31</v>
      </c>
      <c r="K129" s="99">
        <v>3.15</v>
      </c>
    </row>
    <row r="130" spans="1:12" ht="12.6" customHeight="1" x14ac:dyDescent="0.2">
      <c r="F130" s="3" t="s">
        <v>14</v>
      </c>
      <c r="I130" s="15"/>
      <c r="J130" s="8">
        <f>SUM(J122:J129)+0.01</f>
        <v>1328.5074999999999</v>
      </c>
      <c r="K130" s="11">
        <f>SUM(K125:K129)</f>
        <v>89.015000000000001</v>
      </c>
      <c r="L130" s="8">
        <f>SUM(J130:K130)+0.01</f>
        <v>1417.5325</v>
      </c>
    </row>
    <row r="131" spans="1:12" ht="12.6" customHeight="1" x14ac:dyDescent="0.2">
      <c r="F131" s="3"/>
      <c r="I131" s="15"/>
      <c r="J131" s="8"/>
      <c r="K131" s="11"/>
      <c r="L131" s="8"/>
    </row>
    <row r="132" spans="1:12" ht="39" customHeight="1" x14ac:dyDescent="0.2">
      <c r="A132" s="3" t="s">
        <v>312</v>
      </c>
      <c r="B132" s="237" t="s">
        <v>781</v>
      </c>
      <c r="C132" s="237"/>
      <c r="D132" s="237"/>
      <c r="E132" s="237"/>
      <c r="F132" s="237"/>
      <c r="I132" s="37" t="s">
        <v>34</v>
      </c>
    </row>
    <row r="133" spans="1:12" ht="29.45" customHeight="1" x14ac:dyDescent="0.2">
      <c r="A133" s="5" t="s">
        <v>301</v>
      </c>
      <c r="B133" s="239" t="s">
        <v>785</v>
      </c>
      <c r="C133" s="239"/>
      <c r="D133" s="239"/>
      <c r="E133" s="239"/>
      <c r="F133" s="239"/>
      <c r="G133" s="6">
        <v>1232.47</v>
      </c>
      <c r="H133" s="7">
        <v>1</v>
      </c>
      <c r="I133" s="38" t="s">
        <v>34</v>
      </c>
      <c r="J133" s="6">
        <v>1232.47</v>
      </c>
    </row>
    <row r="134" spans="1:12" ht="18.600000000000001" customHeight="1" x14ac:dyDescent="0.2">
      <c r="A134" s="5" t="s">
        <v>305</v>
      </c>
      <c r="B134" s="239" t="s">
        <v>304</v>
      </c>
      <c r="C134" s="239"/>
      <c r="D134" s="239"/>
      <c r="E134" s="239"/>
      <c r="F134" s="239"/>
      <c r="G134" s="99">
        <v>2.02</v>
      </c>
      <c r="H134" s="7">
        <v>6</v>
      </c>
      <c r="I134" s="38" t="s">
        <v>308</v>
      </c>
      <c r="J134" s="99">
        <f>SUM(G134*H134)</f>
        <v>12.120000000000001</v>
      </c>
      <c r="K134" s="102"/>
    </row>
    <row r="135" spans="1:12" ht="12.6" customHeight="1" x14ac:dyDescent="0.2">
      <c r="A135" s="5" t="s">
        <v>306</v>
      </c>
      <c r="B135" s="239" t="s">
        <v>309</v>
      </c>
      <c r="C135" s="239"/>
      <c r="D135" s="239"/>
      <c r="E135" s="239"/>
      <c r="F135" s="239"/>
      <c r="G135" s="99">
        <v>186.05</v>
      </c>
      <c r="H135" s="7">
        <v>0.35</v>
      </c>
      <c r="I135" s="38" t="s">
        <v>29</v>
      </c>
      <c r="J135" s="99">
        <f>SUM(G135*H135)</f>
        <v>65.117500000000007</v>
      </c>
      <c r="K135" s="102"/>
    </row>
    <row r="136" spans="1:12" ht="12.6" customHeight="1" x14ac:dyDescent="0.2">
      <c r="A136" s="5" t="s">
        <v>307</v>
      </c>
      <c r="B136" s="239" t="s">
        <v>310</v>
      </c>
      <c r="C136" s="239"/>
      <c r="D136" s="239"/>
      <c r="E136" s="239"/>
      <c r="F136" s="239"/>
      <c r="G136" s="99">
        <v>14.45</v>
      </c>
      <c r="H136" s="7">
        <v>0.5</v>
      </c>
      <c r="I136" s="38" t="s">
        <v>41</v>
      </c>
      <c r="J136" s="99"/>
      <c r="K136" s="105">
        <f>SUM(G136*H136)</f>
        <v>7.2249999999999996</v>
      </c>
    </row>
    <row r="137" spans="1:12" ht="17.45" customHeight="1" x14ac:dyDescent="0.2">
      <c r="A137" s="5" t="s">
        <v>315</v>
      </c>
      <c r="B137" s="239" t="s">
        <v>314</v>
      </c>
      <c r="C137" s="239"/>
      <c r="D137" s="239"/>
      <c r="E137" s="239"/>
      <c r="F137" s="239"/>
      <c r="G137" s="99">
        <v>218.58</v>
      </c>
      <c r="H137" s="7">
        <v>2</v>
      </c>
      <c r="I137" s="38" t="s">
        <v>34</v>
      </c>
      <c r="J137" s="99">
        <f>SUM(G137*H137)</f>
        <v>437.16</v>
      </c>
      <c r="K137" s="105"/>
    </row>
    <row r="138" spans="1:12" ht="18.600000000000001" customHeight="1" x14ac:dyDescent="0.2">
      <c r="A138" s="5" t="s">
        <v>316</v>
      </c>
      <c r="B138" s="239" t="s">
        <v>317</v>
      </c>
      <c r="C138" s="239"/>
      <c r="D138" s="239"/>
      <c r="E138" s="239"/>
      <c r="F138" s="239"/>
      <c r="G138" s="99">
        <v>1143.21</v>
      </c>
      <c r="H138" s="7">
        <v>0.31942512000000001</v>
      </c>
      <c r="I138" s="38" t="s">
        <v>29</v>
      </c>
      <c r="J138" s="99">
        <f>SUM(G138*H138)</f>
        <v>365.16999143520002</v>
      </c>
      <c r="K138" s="105"/>
    </row>
    <row r="139" spans="1:12" ht="12.6" customHeight="1" x14ac:dyDescent="0.2">
      <c r="A139" s="5" t="s">
        <v>299</v>
      </c>
      <c r="B139" s="126" t="s">
        <v>298</v>
      </c>
      <c r="G139" s="100">
        <v>20.48</v>
      </c>
      <c r="H139" s="7">
        <v>0.43099999999999999</v>
      </c>
      <c r="I139" s="38" t="s">
        <v>41</v>
      </c>
      <c r="J139" s="99">
        <v>1.7</v>
      </c>
      <c r="K139" s="99">
        <v>18.78</v>
      </c>
    </row>
    <row r="140" spans="1:12" ht="12.6" customHeight="1" x14ac:dyDescent="0.2">
      <c r="A140" s="5" t="s">
        <v>297</v>
      </c>
      <c r="B140" s="126" t="s">
        <v>296</v>
      </c>
      <c r="G140" s="100">
        <v>21.66</v>
      </c>
      <c r="H140" s="7">
        <v>2.016</v>
      </c>
      <c r="I140" s="38" t="s">
        <v>41</v>
      </c>
      <c r="J140" s="99">
        <v>3.69</v>
      </c>
      <c r="K140" s="100">
        <v>39.979999999999997</v>
      </c>
    </row>
    <row r="141" spans="1:12" ht="12.6" customHeight="1" x14ac:dyDescent="0.2">
      <c r="A141" s="5" t="s">
        <v>295</v>
      </c>
      <c r="B141" s="126" t="s">
        <v>294</v>
      </c>
      <c r="G141" s="100">
        <v>17.96</v>
      </c>
      <c r="H141" s="7">
        <v>1.2230000000000001</v>
      </c>
      <c r="I141" s="38" t="s">
        <v>41</v>
      </c>
      <c r="J141" s="99">
        <v>2.09</v>
      </c>
      <c r="K141" s="100">
        <v>19.88</v>
      </c>
    </row>
    <row r="142" spans="1:12" ht="18" customHeight="1" x14ac:dyDescent="0.2">
      <c r="A142" s="5" t="s">
        <v>293</v>
      </c>
      <c r="B142" s="239" t="s">
        <v>778</v>
      </c>
      <c r="C142" s="239"/>
      <c r="D142" s="239"/>
      <c r="E142" s="239"/>
      <c r="F142" s="239"/>
      <c r="G142" s="101">
        <v>639.85</v>
      </c>
      <c r="H142" s="7">
        <v>2.2599999999999999E-2</v>
      </c>
      <c r="I142" s="38" t="s">
        <v>94</v>
      </c>
      <c r="J142" s="100">
        <v>11.31</v>
      </c>
      <c r="K142" s="99">
        <v>3.15</v>
      </c>
    </row>
    <row r="143" spans="1:12" ht="12.6" customHeight="1" x14ac:dyDescent="0.2">
      <c r="F143" s="3" t="s">
        <v>14</v>
      </c>
      <c r="I143" s="15"/>
      <c r="J143" s="8">
        <f>SUM(J133:J142)+0.01</f>
        <v>2130.8374914352003</v>
      </c>
      <c r="K143" s="11">
        <f>SUM(K136:K142)</f>
        <v>89.015000000000001</v>
      </c>
      <c r="L143" s="8">
        <f>SUM(J143:K143)+0.01</f>
        <v>2219.8624914352004</v>
      </c>
    </row>
    <row r="144" spans="1:12" ht="12.6" customHeight="1" x14ac:dyDescent="0.2">
      <c r="F144" s="3"/>
      <c r="I144" s="15"/>
      <c r="J144" s="8"/>
      <c r="K144" s="11"/>
      <c r="L144" s="8"/>
    </row>
    <row r="145" spans="1:12" ht="39" customHeight="1" x14ac:dyDescent="0.2">
      <c r="A145" s="3" t="s">
        <v>303</v>
      </c>
      <c r="B145" s="237" t="s">
        <v>318</v>
      </c>
      <c r="C145" s="237"/>
      <c r="D145" s="237"/>
      <c r="E145" s="237"/>
      <c r="F145" s="237"/>
      <c r="I145" s="37" t="s">
        <v>34</v>
      </c>
    </row>
    <row r="146" spans="1:12" ht="26.45" customHeight="1" x14ac:dyDescent="0.2">
      <c r="A146" s="5" t="s">
        <v>300</v>
      </c>
      <c r="B146" s="239" t="s">
        <v>784</v>
      </c>
      <c r="C146" s="239"/>
      <c r="D146" s="239"/>
      <c r="E146" s="239"/>
      <c r="F146" s="239"/>
      <c r="G146" s="6">
        <v>1265.8499999999999</v>
      </c>
      <c r="H146" s="7">
        <v>1</v>
      </c>
      <c r="I146" s="38" t="s">
        <v>34</v>
      </c>
      <c r="J146" s="99">
        <f>SUM(G146*H146)</f>
        <v>1265.8499999999999</v>
      </c>
      <c r="K146" s="102"/>
      <c r="L146" s="102"/>
    </row>
    <row r="147" spans="1:12" ht="17.45" customHeight="1" x14ac:dyDescent="0.2">
      <c r="A147" s="5" t="s">
        <v>305</v>
      </c>
      <c r="B147" s="239" t="s">
        <v>304</v>
      </c>
      <c r="C147" s="239"/>
      <c r="D147" s="239"/>
      <c r="E147" s="239"/>
      <c r="F147" s="239"/>
      <c r="G147" s="99">
        <v>2.02</v>
      </c>
      <c r="H147" s="7">
        <v>6</v>
      </c>
      <c r="I147" s="38" t="s">
        <v>308</v>
      </c>
      <c r="J147" s="99">
        <f>SUM(G147*H147)</f>
        <v>12.120000000000001</v>
      </c>
      <c r="K147" s="102"/>
      <c r="L147" s="102"/>
    </row>
    <row r="148" spans="1:12" ht="12.6" customHeight="1" x14ac:dyDescent="0.2">
      <c r="A148" s="5" t="s">
        <v>306</v>
      </c>
      <c r="B148" s="239" t="s">
        <v>309</v>
      </c>
      <c r="C148" s="239"/>
      <c r="D148" s="239"/>
      <c r="E148" s="239"/>
      <c r="F148" s="239"/>
      <c r="G148" s="99">
        <v>186.05</v>
      </c>
      <c r="H148" s="7">
        <v>0.35</v>
      </c>
      <c r="I148" s="38" t="s">
        <v>29</v>
      </c>
      <c r="J148" s="99">
        <f>SUM(G148*H148)</f>
        <v>65.117500000000007</v>
      </c>
      <c r="K148" s="102"/>
      <c r="L148" s="102"/>
    </row>
    <row r="149" spans="1:12" ht="12.6" customHeight="1" x14ac:dyDescent="0.2">
      <c r="A149" s="5" t="s">
        <v>307</v>
      </c>
      <c r="B149" s="239" t="s">
        <v>310</v>
      </c>
      <c r="C149" s="239"/>
      <c r="D149" s="239"/>
      <c r="E149" s="239"/>
      <c r="F149" s="239"/>
      <c r="G149" s="99">
        <v>14.45</v>
      </c>
      <c r="H149" s="7">
        <v>0.5</v>
      </c>
      <c r="I149" s="38" t="s">
        <v>41</v>
      </c>
      <c r="J149" s="99"/>
      <c r="K149" s="105">
        <f>SUM(G149*H149)</f>
        <v>7.2249999999999996</v>
      </c>
      <c r="L149" s="102"/>
    </row>
    <row r="150" spans="1:12" ht="12.6" customHeight="1" x14ac:dyDescent="0.2">
      <c r="A150" s="5" t="s">
        <v>299</v>
      </c>
      <c r="B150" s="126" t="s">
        <v>298</v>
      </c>
      <c r="G150" s="100">
        <v>20.48</v>
      </c>
      <c r="H150" s="7">
        <v>1</v>
      </c>
      <c r="I150" s="38" t="s">
        <v>41</v>
      </c>
      <c r="J150" s="99">
        <v>1.72</v>
      </c>
      <c r="K150" s="99">
        <v>18.78</v>
      </c>
      <c r="L150" s="102"/>
    </row>
    <row r="151" spans="1:12" ht="12.6" customHeight="1" x14ac:dyDescent="0.2">
      <c r="A151" s="5" t="s">
        <v>297</v>
      </c>
      <c r="B151" s="126" t="s">
        <v>296</v>
      </c>
      <c r="G151" s="100">
        <v>21.66</v>
      </c>
      <c r="H151" s="7">
        <v>2.1880000000000002</v>
      </c>
      <c r="I151" s="38" t="s">
        <v>41</v>
      </c>
      <c r="J151" s="99">
        <v>4</v>
      </c>
      <c r="K151" s="99">
        <v>43.39</v>
      </c>
      <c r="L151" s="102"/>
    </row>
    <row r="152" spans="1:12" ht="12.6" customHeight="1" x14ac:dyDescent="0.2">
      <c r="A152" s="5" t="s">
        <v>295</v>
      </c>
      <c r="B152" s="126" t="s">
        <v>294</v>
      </c>
      <c r="G152" s="100">
        <v>17.96</v>
      </c>
      <c r="H152" s="7">
        <v>1.3320000000000001</v>
      </c>
      <c r="I152" s="38" t="s">
        <v>41</v>
      </c>
      <c r="J152" s="99">
        <v>2.2799999999999998</v>
      </c>
      <c r="K152" s="99">
        <v>21.65</v>
      </c>
      <c r="L152" s="102"/>
    </row>
    <row r="153" spans="1:12" ht="18" customHeight="1" x14ac:dyDescent="0.2">
      <c r="A153" s="5" t="s">
        <v>293</v>
      </c>
      <c r="B153" s="239" t="s">
        <v>778</v>
      </c>
      <c r="C153" s="239"/>
      <c r="D153" s="239"/>
      <c r="E153" s="239"/>
      <c r="F153" s="239"/>
      <c r="G153" s="101">
        <v>639.85</v>
      </c>
      <c r="H153" s="7">
        <v>2.29E-2</v>
      </c>
      <c r="I153" s="38" t="s">
        <v>94</v>
      </c>
      <c r="J153" s="99">
        <v>11.46</v>
      </c>
      <c r="K153" s="99">
        <v>3.19</v>
      </c>
      <c r="L153" s="102"/>
    </row>
    <row r="154" spans="1:12" ht="12.6" customHeight="1" x14ac:dyDescent="0.2">
      <c r="F154" s="3" t="s">
        <v>14</v>
      </c>
      <c r="I154" s="15"/>
      <c r="J154" s="103">
        <f>SUM(J146:J153)</f>
        <v>1362.5474999999999</v>
      </c>
      <c r="K154" s="103">
        <f>SUM(K149:K153)</f>
        <v>94.235000000000014</v>
      </c>
      <c r="L154" s="103">
        <f>SUM(J154:K154)+0.01</f>
        <v>1456.7924999999998</v>
      </c>
    </row>
    <row r="155" spans="1:12" ht="12.6" customHeight="1" x14ac:dyDescent="0.2">
      <c r="F155" s="3"/>
      <c r="I155" s="15"/>
      <c r="J155" s="103"/>
      <c r="K155" s="103"/>
      <c r="L155" s="103"/>
    </row>
    <row r="156" spans="1:12" ht="40.15" customHeight="1" x14ac:dyDescent="0.2">
      <c r="A156" s="3" t="s">
        <v>313</v>
      </c>
      <c r="B156" s="237" t="s">
        <v>780</v>
      </c>
      <c r="C156" s="237"/>
      <c r="D156" s="237"/>
      <c r="E156" s="237"/>
      <c r="F156" s="237"/>
      <c r="I156" s="37" t="s">
        <v>34</v>
      </c>
    </row>
    <row r="157" spans="1:12" ht="28.15" customHeight="1" x14ac:dyDescent="0.2">
      <c r="A157" s="5" t="s">
        <v>300</v>
      </c>
      <c r="B157" s="239" t="s">
        <v>784</v>
      </c>
      <c r="C157" s="239"/>
      <c r="D157" s="239"/>
      <c r="E157" s="239"/>
      <c r="F157" s="239"/>
      <c r="G157" s="6">
        <v>1265.8499999999999</v>
      </c>
      <c r="H157" s="7">
        <v>1</v>
      </c>
      <c r="I157" s="38" t="s">
        <v>34</v>
      </c>
      <c r="J157" s="99">
        <f>SUM(G157*H157)</f>
        <v>1265.8499999999999</v>
      </c>
      <c r="K157" s="102"/>
      <c r="L157" s="102"/>
    </row>
    <row r="158" spans="1:12" ht="16.899999999999999" customHeight="1" x14ac:dyDescent="0.2">
      <c r="A158" s="5" t="s">
        <v>305</v>
      </c>
      <c r="B158" s="239" t="s">
        <v>304</v>
      </c>
      <c r="C158" s="239"/>
      <c r="D158" s="239"/>
      <c r="E158" s="239"/>
      <c r="F158" s="239"/>
      <c r="G158" s="99">
        <v>2.02</v>
      </c>
      <c r="H158" s="7">
        <v>6</v>
      </c>
      <c r="I158" s="38" t="s">
        <v>308</v>
      </c>
      <c r="J158" s="99">
        <f>SUM(G158*H158)</f>
        <v>12.120000000000001</v>
      </c>
      <c r="K158" s="102"/>
      <c r="L158" s="102"/>
    </row>
    <row r="159" spans="1:12" ht="12.6" customHeight="1" x14ac:dyDescent="0.2">
      <c r="A159" s="5" t="s">
        <v>306</v>
      </c>
      <c r="B159" s="239" t="s">
        <v>309</v>
      </c>
      <c r="C159" s="239"/>
      <c r="D159" s="239"/>
      <c r="E159" s="239"/>
      <c r="F159" s="239"/>
      <c r="G159" s="99">
        <v>186.05</v>
      </c>
      <c r="H159" s="7">
        <v>0.35</v>
      </c>
      <c r="I159" s="38" t="s">
        <v>29</v>
      </c>
      <c r="J159" s="99">
        <f>SUM(G159*H159)</f>
        <v>65.117500000000007</v>
      </c>
      <c r="K159" s="102"/>
      <c r="L159" s="102"/>
    </row>
    <row r="160" spans="1:12" ht="16.149999999999999" customHeight="1" x14ac:dyDescent="0.2">
      <c r="A160" s="5" t="s">
        <v>315</v>
      </c>
      <c r="B160" s="239" t="s">
        <v>314</v>
      </c>
      <c r="C160" s="239"/>
      <c r="D160" s="239"/>
      <c r="E160" s="239"/>
      <c r="F160" s="239"/>
      <c r="G160" s="99">
        <v>218.58</v>
      </c>
      <c r="H160" s="7">
        <v>2</v>
      </c>
      <c r="I160" s="38" t="s">
        <v>34</v>
      </c>
      <c r="J160" s="99">
        <f>SUM(G160*H160)</f>
        <v>437.16</v>
      </c>
      <c r="K160" s="105"/>
      <c r="L160" s="102"/>
    </row>
    <row r="161" spans="1:12" ht="18.600000000000001" customHeight="1" x14ac:dyDescent="0.2">
      <c r="A161" s="5" t="s">
        <v>316</v>
      </c>
      <c r="B161" s="239" t="s">
        <v>317</v>
      </c>
      <c r="C161" s="239"/>
      <c r="D161" s="239"/>
      <c r="E161" s="239"/>
      <c r="F161" s="239"/>
      <c r="G161" s="99">
        <v>1143.21</v>
      </c>
      <c r="H161" s="7">
        <v>0.34942511999999998</v>
      </c>
      <c r="I161" s="38" t="s">
        <v>29</v>
      </c>
      <c r="J161" s="99">
        <f>SUM(G161*H161)</f>
        <v>399.46629143519999</v>
      </c>
      <c r="K161" s="105"/>
      <c r="L161" s="102"/>
    </row>
    <row r="162" spans="1:12" ht="12.6" customHeight="1" x14ac:dyDescent="0.2">
      <c r="A162" s="5" t="s">
        <v>307</v>
      </c>
      <c r="B162" s="239" t="s">
        <v>310</v>
      </c>
      <c r="C162" s="239"/>
      <c r="D162" s="239"/>
      <c r="E162" s="239"/>
      <c r="F162" s="239"/>
      <c r="G162" s="99">
        <v>14.45</v>
      </c>
      <c r="H162" s="7">
        <v>0.5</v>
      </c>
      <c r="I162" s="38" t="s">
        <v>41</v>
      </c>
      <c r="J162" s="99"/>
      <c r="K162" s="105">
        <f>SUM(G162*H162)</f>
        <v>7.2249999999999996</v>
      </c>
      <c r="L162" s="102"/>
    </row>
    <row r="163" spans="1:12" ht="12.6" customHeight="1" x14ac:dyDescent="0.2">
      <c r="A163" s="5" t="s">
        <v>299</v>
      </c>
      <c r="B163" s="126" t="s">
        <v>298</v>
      </c>
      <c r="G163" s="100">
        <v>20.48</v>
      </c>
      <c r="H163" s="7">
        <v>1</v>
      </c>
      <c r="I163" s="38" t="s">
        <v>41</v>
      </c>
      <c r="J163" s="99">
        <v>1.72</v>
      </c>
      <c r="K163" s="99">
        <v>18.78</v>
      </c>
      <c r="L163" s="102"/>
    </row>
    <row r="164" spans="1:12" ht="12.6" customHeight="1" x14ac:dyDescent="0.2">
      <c r="A164" s="5" t="s">
        <v>297</v>
      </c>
      <c r="B164" s="126" t="s">
        <v>296</v>
      </c>
      <c r="G164" s="100">
        <v>21.66</v>
      </c>
      <c r="H164" s="7">
        <v>2.1880000000000002</v>
      </c>
      <c r="I164" s="38" t="s">
        <v>41</v>
      </c>
      <c r="J164" s="99">
        <v>4</v>
      </c>
      <c r="K164" s="99">
        <v>43.39</v>
      </c>
      <c r="L164" s="102"/>
    </row>
    <row r="165" spans="1:12" ht="12.6" customHeight="1" x14ac:dyDescent="0.2">
      <c r="A165" s="5" t="s">
        <v>295</v>
      </c>
      <c r="B165" s="126" t="s">
        <v>294</v>
      </c>
      <c r="G165" s="100">
        <v>17.96</v>
      </c>
      <c r="H165" s="7">
        <v>1.3320000000000001</v>
      </c>
      <c r="I165" s="38" t="s">
        <v>41</v>
      </c>
      <c r="J165" s="99">
        <v>2.2799999999999998</v>
      </c>
      <c r="K165" s="99">
        <v>21.65</v>
      </c>
      <c r="L165" s="102"/>
    </row>
    <row r="166" spans="1:12" ht="16.899999999999999" customHeight="1" x14ac:dyDescent="0.2">
      <c r="A166" s="5" t="s">
        <v>293</v>
      </c>
      <c r="B166" s="239" t="s">
        <v>778</v>
      </c>
      <c r="C166" s="239"/>
      <c r="D166" s="239"/>
      <c r="E166" s="239"/>
      <c r="F166" s="239"/>
      <c r="G166" s="101">
        <v>639.85</v>
      </c>
      <c r="H166" s="7">
        <v>2.29E-2</v>
      </c>
      <c r="I166" s="38" t="s">
        <v>94</v>
      </c>
      <c r="J166" s="99">
        <v>11.46</v>
      </c>
      <c r="K166" s="99">
        <v>3.19</v>
      </c>
      <c r="L166" s="102"/>
    </row>
    <row r="167" spans="1:12" ht="12.6" customHeight="1" x14ac:dyDescent="0.2">
      <c r="F167" s="3" t="s">
        <v>14</v>
      </c>
      <c r="I167" s="15"/>
      <c r="J167" s="103">
        <f>SUM(J157:J166)+0.01</f>
        <v>2199.1837914352</v>
      </c>
      <c r="K167" s="103">
        <f>SUM(K162:K166)</f>
        <v>94.235000000000014</v>
      </c>
      <c r="L167" s="103">
        <f>SUM(J167:K167)+0.01</f>
        <v>2293.4287914352003</v>
      </c>
    </row>
    <row r="168" spans="1:12" ht="12.6" customHeight="1" x14ac:dyDescent="0.2">
      <c r="F168" s="3"/>
      <c r="I168" s="15"/>
      <c r="J168" s="103"/>
      <c r="K168" s="103"/>
      <c r="L168" s="103"/>
    </row>
    <row r="169" spans="1:12" ht="38.450000000000003" customHeight="1" x14ac:dyDescent="0.2">
      <c r="A169" s="51" t="s">
        <v>118</v>
      </c>
      <c r="B169" s="237" t="s">
        <v>320</v>
      </c>
      <c r="C169" s="237"/>
      <c r="D169" s="237"/>
      <c r="E169" s="237"/>
      <c r="F169" s="237"/>
      <c r="G169" s="22"/>
      <c r="I169" s="62" t="s">
        <v>3</v>
      </c>
      <c r="J169" s="28"/>
      <c r="K169" s="31"/>
      <c r="L169" s="32"/>
    </row>
    <row r="170" spans="1:12" ht="24" customHeight="1" x14ac:dyDescent="0.2">
      <c r="A170" s="5" t="s">
        <v>300</v>
      </c>
      <c r="B170" s="239" t="s">
        <v>783</v>
      </c>
      <c r="C170" s="239"/>
      <c r="D170" s="239"/>
      <c r="E170" s="239"/>
      <c r="F170" s="239"/>
      <c r="G170" s="6">
        <v>1265.8499999999999</v>
      </c>
      <c r="H170" s="7">
        <v>1.2222222199999999</v>
      </c>
      <c r="I170" s="38" t="s">
        <v>34</v>
      </c>
      <c r="J170" s="106">
        <f>SUM(G170*H170)</f>
        <v>1547.1499971869998</v>
      </c>
      <c r="K170" s="104"/>
      <c r="L170" s="104"/>
    </row>
    <row r="171" spans="1:12" ht="12.6" customHeight="1" x14ac:dyDescent="0.2">
      <c r="A171" s="5" t="s">
        <v>299</v>
      </c>
      <c r="B171" s="126" t="s">
        <v>298</v>
      </c>
      <c r="G171" s="100">
        <v>20.48</v>
      </c>
      <c r="H171" s="7">
        <v>0.5</v>
      </c>
      <c r="I171" s="38" t="s">
        <v>41</v>
      </c>
      <c r="J171" s="106">
        <v>0.84</v>
      </c>
      <c r="K171" s="106">
        <v>9.4</v>
      </c>
      <c r="L171" s="104"/>
    </row>
    <row r="172" spans="1:12" ht="12.6" customHeight="1" x14ac:dyDescent="0.2">
      <c r="A172" s="5" t="s">
        <v>297</v>
      </c>
      <c r="B172" s="126" t="s">
        <v>296</v>
      </c>
      <c r="G172" s="100">
        <v>21.66</v>
      </c>
      <c r="H172" s="7">
        <v>2.3879999999999999</v>
      </c>
      <c r="I172" s="38" t="s">
        <v>41</v>
      </c>
      <c r="J172" s="106">
        <v>4.3499999999999996</v>
      </c>
      <c r="K172" s="106">
        <v>47.37</v>
      </c>
      <c r="L172" s="104"/>
    </row>
    <row r="173" spans="1:12" ht="12.6" customHeight="1" x14ac:dyDescent="0.2">
      <c r="A173" s="5" t="s">
        <v>295</v>
      </c>
      <c r="B173" s="126" t="s">
        <v>294</v>
      </c>
      <c r="G173" s="100">
        <v>17.96</v>
      </c>
      <c r="H173" s="7">
        <v>1.482</v>
      </c>
      <c r="I173" s="38" t="s">
        <v>41</v>
      </c>
      <c r="J173" s="106">
        <v>2.5299999999999998</v>
      </c>
      <c r="K173" s="106">
        <v>24.09</v>
      </c>
      <c r="L173" s="104"/>
    </row>
    <row r="174" spans="1:12" ht="19.149999999999999" customHeight="1" x14ac:dyDescent="0.2">
      <c r="A174" s="5" t="s">
        <v>293</v>
      </c>
      <c r="B174" s="239" t="s">
        <v>778</v>
      </c>
      <c r="C174" s="239"/>
      <c r="D174" s="239"/>
      <c r="E174" s="239"/>
      <c r="F174" s="239"/>
      <c r="G174" s="101">
        <v>639.85</v>
      </c>
      <c r="H174" s="7">
        <v>0.23400000000000001</v>
      </c>
      <c r="I174" s="38" t="s">
        <v>94</v>
      </c>
      <c r="J174" s="106">
        <v>11.75</v>
      </c>
      <c r="K174" s="106">
        <v>3.22</v>
      </c>
      <c r="L174" s="104"/>
    </row>
    <row r="175" spans="1:12" ht="12.6" customHeight="1" x14ac:dyDescent="0.2">
      <c r="F175" s="3" t="s">
        <v>14</v>
      </c>
      <c r="I175" s="15"/>
      <c r="J175" s="103">
        <f>SUM(J170:J174)</f>
        <v>1566.6199971869996</v>
      </c>
      <c r="K175" s="103">
        <f>SUM(K171:K174)</f>
        <v>84.08</v>
      </c>
      <c r="L175" s="103">
        <f>SUM(J175:K175)</f>
        <v>1650.6999971869996</v>
      </c>
    </row>
    <row r="176" spans="1:12" ht="12.6" customHeight="1" x14ac:dyDescent="0.2">
      <c r="A176" s="28"/>
      <c r="B176" s="28"/>
      <c r="C176" s="28"/>
      <c r="D176" s="28"/>
      <c r="E176" s="28"/>
      <c r="F176" s="28"/>
      <c r="G176" s="28"/>
      <c r="H176" s="27"/>
      <c r="I176" s="42"/>
      <c r="J176" s="107"/>
      <c r="K176" s="31"/>
      <c r="L176" s="32"/>
    </row>
    <row r="177" spans="1:12" ht="38.450000000000003" customHeight="1" x14ac:dyDescent="0.2">
      <c r="A177" s="51" t="s">
        <v>291</v>
      </c>
      <c r="B177" s="237" t="s">
        <v>321</v>
      </c>
      <c r="C177" s="237"/>
      <c r="D177" s="237"/>
      <c r="E177" s="237"/>
      <c r="F177" s="237"/>
      <c r="G177" s="22"/>
      <c r="I177" s="62" t="s">
        <v>3</v>
      </c>
      <c r="J177" s="22"/>
      <c r="K177" s="25"/>
      <c r="L177" s="22"/>
    </row>
    <row r="178" spans="1:12" ht="24" customHeight="1" x14ac:dyDescent="0.2">
      <c r="A178" s="5" t="s">
        <v>300</v>
      </c>
      <c r="B178" s="239" t="s">
        <v>783</v>
      </c>
      <c r="C178" s="239"/>
      <c r="D178" s="239"/>
      <c r="E178" s="239"/>
      <c r="F178" s="239"/>
      <c r="G178" s="6">
        <v>1265.8499999999999</v>
      </c>
      <c r="H178" s="7">
        <v>1.2222222199999999</v>
      </c>
      <c r="I178" s="38" t="s">
        <v>34</v>
      </c>
      <c r="J178" s="106">
        <f>SUM(G178*H178)</f>
        <v>1547.1499971869998</v>
      </c>
      <c r="K178" s="104"/>
      <c r="L178" s="104"/>
    </row>
    <row r="179" spans="1:12" ht="17.45" customHeight="1" x14ac:dyDescent="0.2">
      <c r="A179" s="5" t="s">
        <v>305</v>
      </c>
      <c r="B179" s="239" t="s">
        <v>304</v>
      </c>
      <c r="C179" s="239"/>
      <c r="D179" s="239"/>
      <c r="E179" s="239"/>
      <c r="F179" s="239"/>
      <c r="G179" s="99">
        <v>2.02</v>
      </c>
      <c r="H179" s="7">
        <v>6.5</v>
      </c>
      <c r="I179" s="38" t="s">
        <v>308</v>
      </c>
      <c r="J179" s="99">
        <f>SUM(G179*H179)</f>
        <v>13.13</v>
      </c>
      <c r="K179" s="102"/>
      <c r="L179" s="104"/>
    </row>
    <row r="180" spans="1:12" ht="12.6" customHeight="1" x14ac:dyDescent="0.2">
      <c r="A180" s="5" t="s">
        <v>306</v>
      </c>
      <c r="B180" s="239" t="s">
        <v>309</v>
      </c>
      <c r="C180" s="239"/>
      <c r="D180" s="239"/>
      <c r="E180" s="239"/>
      <c r="F180" s="239"/>
      <c r="G180" s="99">
        <v>186.05</v>
      </c>
      <c r="H180" s="7">
        <v>0.42</v>
      </c>
      <c r="I180" s="38" t="s">
        <v>29</v>
      </c>
      <c r="J180" s="99">
        <f>SUM(G180*H180)</f>
        <v>78.141000000000005</v>
      </c>
      <c r="K180" s="102"/>
      <c r="L180" s="104"/>
    </row>
    <row r="181" spans="1:12" ht="12.6" customHeight="1" x14ac:dyDescent="0.2">
      <c r="A181" s="5" t="s">
        <v>307</v>
      </c>
      <c r="B181" s="239" t="s">
        <v>310</v>
      </c>
      <c r="C181" s="239"/>
      <c r="D181" s="239"/>
      <c r="E181" s="239"/>
      <c r="F181" s="239"/>
      <c r="G181" s="99">
        <v>14.45</v>
      </c>
      <c r="H181" s="7">
        <v>0.5</v>
      </c>
      <c r="I181" s="38" t="s">
        <v>41</v>
      </c>
      <c r="J181" s="99"/>
      <c r="K181" s="105">
        <f>SUM(G181*H181)</f>
        <v>7.2249999999999996</v>
      </c>
      <c r="L181" s="104"/>
    </row>
    <row r="182" spans="1:12" ht="12.6" customHeight="1" x14ac:dyDescent="0.2">
      <c r="A182" s="5" t="s">
        <v>299</v>
      </c>
      <c r="B182" s="126" t="s">
        <v>298</v>
      </c>
      <c r="G182" s="100">
        <v>20.48</v>
      </c>
      <c r="H182" s="7">
        <v>0.5</v>
      </c>
      <c r="I182" s="38" t="s">
        <v>41</v>
      </c>
      <c r="J182" s="106">
        <v>0.84</v>
      </c>
      <c r="K182" s="106">
        <v>9.4</v>
      </c>
      <c r="L182" s="104"/>
    </row>
    <row r="183" spans="1:12" ht="12.6" customHeight="1" x14ac:dyDescent="0.2">
      <c r="A183" s="5" t="s">
        <v>297</v>
      </c>
      <c r="B183" s="126" t="s">
        <v>296</v>
      </c>
      <c r="G183" s="100">
        <v>21.66</v>
      </c>
      <c r="H183" s="7">
        <v>2.3879999999999999</v>
      </c>
      <c r="I183" s="38" t="s">
        <v>41</v>
      </c>
      <c r="J183" s="106">
        <v>4.3499999999999996</v>
      </c>
      <c r="K183" s="106">
        <v>47.37</v>
      </c>
      <c r="L183" s="104"/>
    </row>
    <row r="184" spans="1:12" ht="12.6" customHeight="1" x14ac:dyDescent="0.2">
      <c r="A184" s="5" t="s">
        <v>295</v>
      </c>
      <c r="B184" s="126" t="s">
        <v>294</v>
      </c>
      <c r="G184" s="100">
        <v>17.96</v>
      </c>
      <c r="H184" s="7">
        <v>1.482</v>
      </c>
      <c r="I184" s="38" t="s">
        <v>41</v>
      </c>
      <c r="J184" s="106">
        <v>2.5299999999999998</v>
      </c>
      <c r="K184" s="106">
        <v>24.09</v>
      </c>
      <c r="L184" s="104"/>
    </row>
    <row r="185" spans="1:12" ht="16.899999999999999" customHeight="1" x14ac:dyDescent="0.2">
      <c r="A185" s="5" t="s">
        <v>293</v>
      </c>
      <c r="B185" s="239" t="s">
        <v>292</v>
      </c>
      <c r="C185" s="239"/>
      <c r="D185" s="239"/>
      <c r="E185" s="239"/>
      <c r="F185" s="239"/>
      <c r="G185" s="101">
        <v>639.85</v>
      </c>
      <c r="H185" s="7">
        <v>0.23400000000000001</v>
      </c>
      <c r="I185" s="38" t="s">
        <v>94</v>
      </c>
      <c r="J185" s="106">
        <v>11.75</v>
      </c>
      <c r="K185" s="106">
        <v>3.22</v>
      </c>
      <c r="L185" s="104"/>
    </row>
    <row r="186" spans="1:12" ht="12.6" customHeight="1" x14ac:dyDescent="0.2">
      <c r="F186" s="3" t="s">
        <v>14</v>
      </c>
      <c r="I186" s="15"/>
      <c r="J186" s="103">
        <f>SUM(J178:J185)</f>
        <v>1657.8909971869998</v>
      </c>
      <c r="K186" s="103">
        <f>SUM(K181:K185)</f>
        <v>91.304999999999993</v>
      </c>
      <c r="L186" s="103">
        <f>SUM(J186:K186)</f>
        <v>1749.1959971869999</v>
      </c>
    </row>
    <row r="187" spans="1:12" ht="12.6" customHeight="1" x14ac:dyDescent="0.2">
      <c r="F187" s="3"/>
      <c r="I187" s="15"/>
      <c r="J187" s="103"/>
      <c r="K187" s="103"/>
      <c r="L187" s="103"/>
    </row>
    <row r="188" spans="1:12" ht="40.9" customHeight="1" x14ac:dyDescent="0.2">
      <c r="A188" s="51" t="s">
        <v>311</v>
      </c>
      <c r="B188" s="237" t="s">
        <v>322</v>
      </c>
      <c r="C188" s="237"/>
      <c r="D188" s="237"/>
      <c r="E188" s="237"/>
      <c r="F188" s="237"/>
      <c r="G188" s="22"/>
      <c r="I188" s="62" t="s">
        <v>3</v>
      </c>
      <c r="J188" s="22"/>
      <c r="K188" s="25"/>
      <c r="L188" s="22"/>
    </row>
    <row r="189" spans="1:12" ht="25.9" customHeight="1" x14ac:dyDescent="0.2">
      <c r="A189" s="5" t="s">
        <v>300</v>
      </c>
      <c r="B189" s="239" t="s">
        <v>782</v>
      </c>
      <c r="C189" s="239"/>
      <c r="D189" s="239"/>
      <c r="E189" s="239"/>
      <c r="F189" s="239"/>
      <c r="G189" s="6">
        <v>1265.8499999999999</v>
      </c>
      <c r="H189" s="7">
        <v>1.25</v>
      </c>
      <c r="I189" s="38" t="s">
        <v>34</v>
      </c>
      <c r="J189" s="106">
        <f>SUM(G189*H189)</f>
        <v>1582.3125</v>
      </c>
      <c r="K189" s="104"/>
      <c r="L189" s="104"/>
    </row>
    <row r="190" spans="1:12" ht="18.600000000000001" customHeight="1" x14ac:dyDescent="0.2">
      <c r="A190" s="5" t="s">
        <v>305</v>
      </c>
      <c r="B190" s="239" t="s">
        <v>304</v>
      </c>
      <c r="C190" s="239"/>
      <c r="D190" s="239"/>
      <c r="E190" s="239"/>
      <c r="F190" s="239"/>
      <c r="G190" s="99">
        <v>2.02</v>
      </c>
      <c r="H190" s="7">
        <v>6.5</v>
      </c>
      <c r="I190" s="38" t="s">
        <v>308</v>
      </c>
      <c r="J190" s="99">
        <f>SUM(G190*H190)</f>
        <v>13.13</v>
      </c>
      <c r="K190" s="102"/>
      <c r="L190" s="104"/>
    </row>
    <row r="191" spans="1:12" ht="12.6" customHeight="1" x14ac:dyDescent="0.2">
      <c r="A191" s="5" t="s">
        <v>306</v>
      </c>
      <c r="B191" s="239" t="s">
        <v>309</v>
      </c>
      <c r="C191" s="239"/>
      <c r="D191" s="239"/>
      <c r="E191" s="239"/>
      <c r="F191" s="239"/>
      <c r="G191" s="99">
        <v>186.05</v>
      </c>
      <c r="H191" s="7">
        <v>0.42</v>
      </c>
      <c r="I191" s="38" t="s">
        <v>29</v>
      </c>
      <c r="J191" s="99">
        <f>SUM(G191*H191)</f>
        <v>78.141000000000005</v>
      </c>
      <c r="K191" s="102"/>
      <c r="L191" s="104"/>
    </row>
    <row r="192" spans="1:12" ht="12.6" customHeight="1" x14ac:dyDescent="0.2">
      <c r="A192" s="5" t="s">
        <v>307</v>
      </c>
      <c r="B192" s="239" t="s">
        <v>310</v>
      </c>
      <c r="C192" s="239"/>
      <c r="D192" s="239"/>
      <c r="E192" s="239"/>
      <c r="F192" s="239"/>
      <c r="G192" s="99">
        <v>14.45</v>
      </c>
      <c r="H192" s="7">
        <v>0.5</v>
      </c>
      <c r="I192" s="38" t="s">
        <v>41</v>
      </c>
      <c r="J192" s="99"/>
      <c r="K192" s="105">
        <f>SUM(G192*H192)</f>
        <v>7.2249999999999996</v>
      </c>
      <c r="L192" s="104"/>
    </row>
    <row r="193" spans="1:12" ht="12.6" customHeight="1" x14ac:dyDescent="0.2">
      <c r="A193" s="5" t="s">
        <v>299</v>
      </c>
      <c r="B193" s="126" t="s">
        <v>298</v>
      </c>
      <c r="G193" s="100">
        <v>20.48</v>
      </c>
      <c r="H193" s="7">
        <v>0.5</v>
      </c>
      <c r="I193" s="38" t="s">
        <v>41</v>
      </c>
      <c r="J193" s="106">
        <v>0.84</v>
      </c>
      <c r="K193" s="106">
        <v>9.4</v>
      </c>
      <c r="L193" s="104"/>
    </row>
    <row r="194" spans="1:12" ht="12.6" customHeight="1" x14ac:dyDescent="0.2">
      <c r="A194" s="5" t="s">
        <v>297</v>
      </c>
      <c r="B194" s="126" t="s">
        <v>296</v>
      </c>
      <c r="G194" s="100">
        <v>21.66</v>
      </c>
      <c r="H194" s="7">
        <v>2.3879999999999999</v>
      </c>
      <c r="I194" s="38" t="s">
        <v>41</v>
      </c>
      <c r="J194" s="106">
        <v>4.3499999999999996</v>
      </c>
      <c r="K194" s="106">
        <v>47.37</v>
      </c>
      <c r="L194" s="104"/>
    </row>
    <row r="195" spans="1:12" ht="12.6" customHeight="1" x14ac:dyDescent="0.2">
      <c r="A195" s="5" t="s">
        <v>295</v>
      </c>
      <c r="B195" s="126" t="s">
        <v>294</v>
      </c>
      <c r="G195" s="100">
        <v>17.96</v>
      </c>
      <c r="H195" s="7">
        <v>1.482</v>
      </c>
      <c r="I195" s="38" t="s">
        <v>41</v>
      </c>
      <c r="J195" s="106">
        <v>2.5299999999999998</v>
      </c>
      <c r="K195" s="106">
        <v>24.09</v>
      </c>
      <c r="L195" s="104"/>
    </row>
    <row r="196" spans="1:12" ht="19.899999999999999" customHeight="1" x14ac:dyDescent="0.2">
      <c r="A196" s="5" t="s">
        <v>293</v>
      </c>
      <c r="B196" s="239" t="s">
        <v>778</v>
      </c>
      <c r="C196" s="239"/>
      <c r="D196" s="239"/>
      <c r="E196" s="239"/>
      <c r="F196" s="239"/>
      <c r="G196" s="101">
        <v>639.85</v>
      </c>
      <c r="H196" s="7">
        <v>0.23400000000000001</v>
      </c>
      <c r="I196" s="38" t="s">
        <v>94</v>
      </c>
      <c r="J196" s="106">
        <v>11.75</v>
      </c>
      <c r="K196" s="106">
        <v>3.22</v>
      </c>
      <c r="L196" s="104"/>
    </row>
    <row r="197" spans="1:12" ht="12.6" customHeight="1" x14ac:dyDescent="0.2">
      <c r="F197" s="3" t="s">
        <v>14</v>
      </c>
      <c r="I197" s="15"/>
      <c r="J197" s="103">
        <f>SUM(J189:J196)</f>
        <v>1693.0535</v>
      </c>
      <c r="K197" s="103">
        <f>SUM(K192:K196)</f>
        <v>91.304999999999993</v>
      </c>
      <c r="L197" s="103">
        <f>SUM(J197:K197)</f>
        <v>1784.3585</v>
      </c>
    </row>
    <row r="198" spans="1:12" ht="12.6" customHeight="1" x14ac:dyDescent="0.2">
      <c r="F198" s="3"/>
      <c r="I198" s="15"/>
      <c r="J198" s="103"/>
      <c r="K198" s="103"/>
      <c r="L198" s="103"/>
    </row>
    <row r="199" spans="1:12" ht="40.9" customHeight="1" x14ac:dyDescent="0.2">
      <c r="A199" s="51" t="s">
        <v>324</v>
      </c>
      <c r="B199" s="237" t="s">
        <v>323</v>
      </c>
      <c r="C199" s="237"/>
      <c r="D199" s="237"/>
      <c r="E199" s="237"/>
      <c r="F199" s="237"/>
      <c r="G199" s="22"/>
      <c r="I199" s="62" t="s">
        <v>3</v>
      </c>
      <c r="J199" s="22"/>
      <c r="K199" s="25"/>
      <c r="L199" s="22"/>
    </row>
    <row r="200" spans="1:12" ht="25.9" customHeight="1" x14ac:dyDescent="0.2">
      <c r="A200" s="5" t="s">
        <v>300</v>
      </c>
      <c r="B200" s="239" t="s">
        <v>782</v>
      </c>
      <c r="C200" s="239"/>
      <c r="D200" s="239"/>
      <c r="E200" s="239"/>
      <c r="F200" s="239"/>
      <c r="G200" s="6">
        <v>1265.8499999999999</v>
      </c>
      <c r="H200" s="7">
        <v>1.3</v>
      </c>
      <c r="I200" s="38" t="s">
        <v>34</v>
      </c>
      <c r="J200" s="106">
        <f>SUM(G200*H200)</f>
        <v>1645.605</v>
      </c>
      <c r="K200" s="104"/>
      <c r="L200" s="104"/>
    </row>
    <row r="201" spans="1:12" ht="18" customHeight="1" x14ac:dyDescent="0.2">
      <c r="A201" s="5" t="s">
        <v>305</v>
      </c>
      <c r="B201" s="239" t="s">
        <v>304</v>
      </c>
      <c r="C201" s="239"/>
      <c r="D201" s="239"/>
      <c r="E201" s="239"/>
      <c r="F201" s="239"/>
      <c r="G201" s="99">
        <v>2.02</v>
      </c>
      <c r="H201" s="7">
        <v>6.5</v>
      </c>
      <c r="I201" s="38" t="s">
        <v>308</v>
      </c>
      <c r="J201" s="99">
        <f>SUM(G201*H201)</f>
        <v>13.13</v>
      </c>
      <c r="K201" s="102"/>
      <c r="L201" s="104"/>
    </row>
    <row r="202" spans="1:12" ht="12.6" customHeight="1" x14ac:dyDescent="0.2">
      <c r="A202" s="5" t="s">
        <v>306</v>
      </c>
      <c r="B202" s="239" t="s">
        <v>309</v>
      </c>
      <c r="C202" s="239"/>
      <c r="D202" s="239"/>
      <c r="E202" s="239"/>
      <c r="F202" s="239"/>
      <c r="G202" s="99">
        <v>186.05</v>
      </c>
      <c r="H202" s="7">
        <v>0.42</v>
      </c>
      <c r="I202" s="38" t="s">
        <v>29</v>
      </c>
      <c r="J202" s="99">
        <f>SUM(G202*H202)</f>
        <v>78.141000000000005</v>
      </c>
      <c r="K202" s="102"/>
      <c r="L202" s="104"/>
    </row>
    <row r="203" spans="1:12" ht="12.6" customHeight="1" x14ac:dyDescent="0.2">
      <c r="A203" s="5" t="s">
        <v>307</v>
      </c>
      <c r="B203" s="239" t="s">
        <v>310</v>
      </c>
      <c r="C203" s="239"/>
      <c r="D203" s="239"/>
      <c r="E203" s="239"/>
      <c r="F203" s="239"/>
      <c r="G203" s="99">
        <v>14.45</v>
      </c>
      <c r="H203" s="7">
        <v>0.5</v>
      </c>
      <c r="I203" s="38" t="s">
        <v>41</v>
      </c>
      <c r="J203" s="99"/>
      <c r="K203" s="105">
        <f>SUM(G203*H203)</f>
        <v>7.2249999999999996</v>
      </c>
      <c r="L203" s="104"/>
    </row>
    <row r="204" spans="1:12" ht="12.6" customHeight="1" x14ac:dyDescent="0.2">
      <c r="A204" s="5" t="s">
        <v>299</v>
      </c>
      <c r="B204" s="126" t="s">
        <v>298</v>
      </c>
      <c r="G204" s="100">
        <v>20.48</v>
      </c>
      <c r="H204" s="7">
        <v>0.5</v>
      </c>
      <c r="I204" s="38" t="s">
        <v>41</v>
      </c>
      <c r="J204" s="106">
        <v>0.84</v>
      </c>
      <c r="K204" s="106">
        <v>9.4</v>
      </c>
      <c r="L204" s="104"/>
    </row>
    <row r="205" spans="1:12" ht="12.6" customHeight="1" x14ac:dyDescent="0.2">
      <c r="A205" s="5" t="s">
        <v>297</v>
      </c>
      <c r="B205" s="126" t="s">
        <v>296</v>
      </c>
      <c r="G205" s="100">
        <v>21.66</v>
      </c>
      <c r="H205" s="7">
        <v>2.3879999999999999</v>
      </c>
      <c r="I205" s="38" t="s">
        <v>41</v>
      </c>
      <c r="J205" s="106">
        <v>4.3499999999999996</v>
      </c>
      <c r="K205" s="106">
        <v>47.37</v>
      </c>
      <c r="L205" s="104"/>
    </row>
    <row r="206" spans="1:12" ht="12.6" customHeight="1" x14ac:dyDescent="0.2">
      <c r="A206" s="5" t="s">
        <v>295</v>
      </c>
      <c r="B206" s="126" t="s">
        <v>294</v>
      </c>
      <c r="G206" s="100">
        <v>17.96</v>
      </c>
      <c r="H206" s="7">
        <v>1.482</v>
      </c>
      <c r="I206" s="38" t="s">
        <v>41</v>
      </c>
      <c r="J206" s="106">
        <v>2.5299999999999998</v>
      </c>
      <c r="K206" s="106">
        <v>24.09</v>
      </c>
      <c r="L206" s="104"/>
    </row>
    <row r="207" spans="1:12" ht="20.45" customHeight="1" x14ac:dyDescent="0.2">
      <c r="A207" s="5" t="s">
        <v>293</v>
      </c>
      <c r="B207" s="239" t="s">
        <v>778</v>
      </c>
      <c r="C207" s="239"/>
      <c r="D207" s="239"/>
      <c r="E207" s="239"/>
      <c r="F207" s="239"/>
      <c r="G207" s="101">
        <v>639.85</v>
      </c>
      <c r="H207" s="7">
        <v>0.23400000000000001</v>
      </c>
      <c r="I207" s="38" t="s">
        <v>94</v>
      </c>
      <c r="J207" s="106">
        <v>11.75</v>
      </c>
      <c r="K207" s="106">
        <v>3.22</v>
      </c>
      <c r="L207" s="104"/>
    </row>
    <row r="208" spans="1:12" ht="12.6" customHeight="1" x14ac:dyDescent="0.2">
      <c r="F208" s="3" t="s">
        <v>14</v>
      </c>
      <c r="I208" s="15"/>
      <c r="J208" s="103">
        <f>SUM(J200:J207)</f>
        <v>1756.346</v>
      </c>
      <c r="K208" s="103">
        <f>SUM(K203:K207)</f>
        <v>91.304999999999993</v>
      </c>
      <c r="L208" s="103">
        <f>SUM(J208:K208)+0.01</f>
        <v>1847.6610000000001</v>
      </c>
    </row>
    <row r="209" spans="1:12" ht="12.6" customHeight="1" x14ac:dyDescent="0.2">
      <c r="F209" s="3"/>
      <c r="I209" s="15"/>
      <c r="J209" s="103"/>
      <c r="K209" s="103"/>
      <c r="L209" s="103"/>
    </row>
    <row r="210" spans="1:12" ht="12.6" customHeight="1" x14ac:dyDescent="0.2">
      <c r="A210" s="51" t="s">
        <v>119</v>
      </c>
      <c r="B210" s="52" t="s">
        <v>120</v>
      </c>
      <c r="C210" s="22"/>
      <c r="D210" s="22"/>
      <c r="E210" s="22"/>
      <c r="F210" s="22"/>
      <c r="G210" s="22"/>
      <c r="I210" s="62" t="s">
        <v>29</v>
      </c>
      <c r="J210" s="22"/>
      <c r="K210" s="22"/>
      <c r="L210" s="22"/>
    </row>
    <row r="211" spans="1:12" ht="12.6" customHeight="1" x14ac:dyDescent="0.2">
      <c r="A211" s="53" t="s">
        <v>68</v>
      </c>
      <c r="B211" s="59" t="s">
        <v>69</v>
      </c>
      <c r="C211" s="22"/>
      <c r="D211" s="22"/>
      <c r="E211" s="22"/>
      <c r="F211" s="22"/>
      <c r="G211" s="63">
        <v>16.440000000000001</v>
      </c>
      <c r="H211" s="55">
        <v>3.7440000000000002</v>
      </c>
      <c r="I211" s="56" t="s">
        <v>41</v>
      </c>
      <c r="J211" s="22"/>
      <c r="K211" s="63">
        <f>SUM(G211*H211)</f>
        <v>61.55136000000001</v>
      </c>
      <c r="L211" s="22"/>
    </row>
    <row r="212" spans="1:12" ht="12.6" customHeight="1" x14ac:dyDescent="0.2">
      <c r="A212" s="53" t="s">
        <v>39</v>
      </c>
      <c r="B212" s="59" t="s">
        <v>40</v>
      </c>
      <c r="C212" s="22"/>
      <c r="D212" s="22"/>
      <c r="E212" s="22"/>
      <c r="F212" s="22"/>
      <c r="G212" s="63">
        <v>12.96</v>
      </c>
      <c r="H212" s="55">
        <v>2.1840000000000002</v>
      </c>
      <c r="I212" s="56" t="s">
        <v>41</v>
      </c>
      <c r="J212" s="22"/>
      <c r="K212" s="63">
        <f>SUM(G212*H212)</f>
        <v>28.304640000000003</v>
      </c>
      <c r="L212" s="22"/>
    </row>
    <row r="213" spans="1:12" ht="12.6" customHeight="1" x14ac:dyDescent="0.2">
      <c r="A213" s="53" t="s">
        <v>70</v>
      </c>
      <c r="B213" s="59" t="s">
        <v>71</v>
      </c>
      <c r="C213" s="22"/>
      <c r="D213" s="22"/>
      <c r="E213" s="22"/>
      <c r="F213" s="22"/>
      <c r="G213" s="54">
        <v>198</v>
      </c>
      <c r="H213" s="55">
        <v>1</v>
      </c>
      <c r="I213" s="56" t="s">
        <v>72</v>
      </c>
      <c r="J213" s="64">
        <f>SUM(G213*H213)</f>
        <v>198</v>
      </c>
      <c r="K213" s="22"/>
      <c r="L213" s="22"/>
    </row>
    <row r="214" spans="1:12" ht="12.6" customHeight="1" x14ac:dyDescent="0.2">
      <c r="A214" s="53" t="s">
        <v>73</v>
      </c>
      <c r="B214" s="59" t="s">
        <v>74</v>
      </c>
      <c r="C214" s="22"/>
      <c r="D214" s="22"/>
      <c r="E214" s="22"/>
      <c r="F214" s="22"/>
      <c r="G214" s="64">
        <v>1.99</v>
      </c>
      <c r="H214" s="55">
        <v>5.85</v>
      </c>
      <c r="I214" s="56" t="s">
        <v>75</v>
      </c>
      <c r="J214" s="64">
        <f>SUM(G214*H214)</f>
        <v>11.641499999999999</v>
      </c>
      <c r="K214" s="22"/>
      <c r="L214" s="22"/>
    </row>
    <row r="215" spans="1:12" ht="12.6" customHeight="1" x14ac:dyDescent="0.2">
      <c r="A215" s="22"/>
      <c r="B215" s="22"/>
      <c r="C215" s="22"/>
      <c r="D215" s="22"/>
      <c r="E215" s="22"/>
      <c r="F215" s="22"/>
      <c r="G215" s="22"/>
      <c r="I215" s="15"/>
      <c r="J215" s="57">
        <f>SUM(J213:J214)</f>
        <v>209.64150000000001</v>
      </c>
      <c r="K215" s="68">
        <f>SUM(K211:K214)-0.01</f>
        <v>89.846000000000004</v>
      </c>
      <c r="L215" s="57">
        <f>SUM(J215:K215)</f>
        <v>299.48750000000001</v>
      </c>
    </row>
    <row r="216" spans="1:12" ht="12.6" customHeight="1" x14ac:dyDescent="0.2">
      <c r="F216" s="51" t="s">
        <v>14</v>
      </c>
      <c r="H216" s="3"/>
      <c r="I216" s="45"/>
      <c r="K216" s="11"/>
      <c r="L216" s="9"/>
    </row>
    <row r="217" spans="1:12" ht="12.6" customHeight="1" x14ac:dyDescent="0.2">
      <c r="A217" s="51" t="s">
        <v>123</v>
      </c>
      <c r="B217" s="52" t="s">
        <v>219</v>
      </c>
      <c r="C217" s="22"/>
      <c r="D217" s="22"/>
      <c r="E217" s="22"/>
      <c r="F217" s="22"/>
      <c r="G217" s="22"/>
      <c r="I217" s="62" t="s">
        <v>29</v>
      </c>
      <c r="J217" s="22"/>
      <c r="K217" s="22"/>
      <c r="L217" s="22"/>
    </row>
    <row r="218" spans="1:12" ht="12.6" customHeight="1" x14ac:dyDescent="0.2">
      <c r="A218" s="53" t="s">
        <v>221</v>
      </c>
      <c r="B218" s="59" t="s">
        <v>79</v>
      </c>
      <c r="C218" s="22"/>
      <c r="D218" s="22"/>
      <c r="E218" s="22"/>
      <c r="F218" s="22"/>
      <c r="G218" s="64">
        <v>16.48</v>
      </c>
      <c r="H218" s="55">
        <v>0.8</v>
      </c>
      <c r="I218" s="125"/>
      <c r="J218" s="22"/>
      <c r="K218" s="69">
        <f>SUM(G218*H218)</f>
        <v>13.184000000000001</v>
      </c>
      <c r="L218" s="22"/>
    </row>
    <row r="219" spans="1:12" ht="12.6" customHeight="1" x14ac:dyDescent="0.2">
      <c r="A219" s="53" t="s">
        <v>39</v>
      </c>
      <c r="B219" s="59" t="s">
        <v>40</v>
      </c>
      <c r="C219" s="22"/>
      <c r="D219" s="22"/>
      <c r="E219" s="22"/>
      <c r="F219" s="22"/>
      <c r="G219" s="64">
        <v>12.96</v>
      </c>
      <c r="H219" s="55">
        <v>0.8</v>
      </c>
      <c r="I219" s="125"/>
      <c r="J219" s="22"/>
      <c r="K219" s="69">
        <f>SUM(G219*H219)</f>
        <v>10.368000000000002</v>
      </c>
      <c r="L219" s="22"/>
    </row>
    <row r="220" spans="1:12" ht="12.6" customHeight="1" x14ac:dyDescent="0.2">
      <c r="A220" s="53" t="s">
        <v>121</v>
      </c>
      <c r="B220" s="59" t="s">
        <v>122</v>
      </c>
      <c r="C220" s="22"/>
      <c r="D220" s="22"/>
      <c r="E220" s="22"/>
      <c r="F220" s="22"/>
      <c r="G220" s="64">
        <v>0.82</v>
      </c>
      <c r="H220" s="55">
        <v>9.75</v>
      </c>
      <c r="I220" s="56" t="s">
        <v>75</v>
      </c>
      <c r="J220" s="64">
        <f>SUM(G220*H220)</f>
        <v>7.9949999999999992</v>
      </c>
      <c r="K220" s="22"/>
      <c r="L220" s="22"/>
    </row>
    <row r="221" spans="1:12" ht="13.15" customHeight="1" x14ac:dyDescent="0.2">
      <c r="A221" s="53" t="s">
        <v>93</v>
      </c>
      <c r="B221" s="238" t="s">
        <v>290</v>
      </c>
      <c r="C221" s="238"/>
      <c r="D221" s="238"/>
      <c r="E221" s="238"/>
      <c r="F221" s="238"/>
      <c r="G221" s="63">
        <v>84</v>
      </c>
      <c r="H221" s="55">
        <v>0.05</v>
      </c>
      <c r="I221" s="56" t="s">
        <v>94</v>
      </c>
      <c r="J221" s="64">
        <f>SUM(G221*H221)</f>
        <v>4.2</v>
      </c>
      <c r="K221" s="22"/>
      <c r="L221" s="22"/>
    </row>
    <row r="222" spans="1:12" ht="12.6" customHeight="1" x14ac:dyDescent="0.2">
      <c r="A222" s="53">
        <v>5546</v>
      </c>
      <c r="B222" s="59" t="s">
        <v>220</v>
      </c>
      <c r="C222" s="22"/>
      <c r="D222" s="22"/>
      <c r="E222" s="22"/>
      <c r="F222" s="22"/>
      <c r="G222" s="54">
        <v>215</v>
      </c>
      <c r="H222" s="55">
        <v>1</v>
      </c>
      <c r="I222" s="56" t="s">
        <v>72</v>
      </c>
      <c r="J222" s="64">
        <f>SUM(G222*H222)</f>
        <v>215</v>
      </c>
      <c r="K222" s="22"/>
      <c r="L222" s="22"/>
    </row>
    <row r="223" spans="1:12" ht="12.6" customHeight="1" x14ac:dyDescent="0.2">
      <c r="A223" s="22"/>
      <c r="B223" s="22"/>
      <c r="C223" s="22"/>
      <c r="D223" s="22"/>
      <c r="E223" s="22"/>
      <c r="F223" s="51" t="s">
        <v>14</v>
      </c>
      <c r="G223" s="22"/>
      <c r="I223" s="15"/>
      <c r="J223" s="57">
        <f>SUM(J220:J222)</f>
        <v>227.19499999999999</v>
      </c>
      <c r="K223" s="68">
        <f>SUM(K218:K222)</f>
        <v>23.552000000000003</v>
      </c>
      <c r="L223" s="57">
        <f>SUM(J223:K223)</f>
        <v>250.74699999999999</v>
      </c>
    </row>
    <row r="224" spans="1:12" ht="12.6" customHeight="1" x14ac:dyDescent="0.2">
      <c r="A224" s="22"/>
      <c r="B224" s="22"/>
      <c r="C224" s="22"/>
      <c r="D224" s="22"/>
      <c r="E224" s="22"/>
      <c r="F224" s="22"/>
      <c r="G224" s="22"/>
      <c r="H224" s="51"/>
      <c r="I224" s="58"/>
      <c r="J224" s="22"/>
      <c r="K224" s="68"/>
      <c r="L224" s="57"/>
    </row>
    <row r="225" spans="1:12" ht="12.6" customHeight="1" x14ac:dyDescent="0.2">
      <c r="A225" s="51" t="s">
        <v>222</v>
      </c>
      <c r="B225" s="52" t="s">
        <v>223</v>
      </c>
      <c r="C225" s="22"/>
      <c r="D225" s="22"/>
      <c r="E225" s="22"/>
      <c r="F225" s="22"/>
      <c r="G225" s="22"/>
      <c r="I225" s="62" t="s">
        <v>29</v>
      </c>
      <c r="J225" s="22"/>
      <c r="K225" s="22"/>
      <c r="L225" s="22"/>
    </row>
    <row r="226" spans="1:12" ht="12.6" customHeight="1" x14ac:dyDescent="0.2">
      <c r="A226" s="53" t="s">
        <v>221</v>
      </c>
      <c r="B226" s="59" t="s">
        <v>79</v>
      </c>
      <c r="C226" s="22"/>
      <c r="D226" s="22"/>
      <c r="E226" s="22"/>
      <c r="F226" s="22"/>
      <c r="G226" s="64">
        <v>16.48</v>
      </c>
      <c r="H226" s="55">
        <v>0.8</v>
      </c>
      <c r="I226" s="125"/>
      <c r="J226" s="22"/>
      <c r="K226" s="69">
        <f>SUM(G226*H226)</f>
        <v>13.184000000000001</v>
      </c>
      <c r="L226" s="22"/>
    </row>
    <row r="227" spans="1:12" ht="12.6" customHeight="1" x14ac:dyDescent="0.2">
      <c r="A227" s="53" t="s">
        <v>39</v>
      </c>
      <c r="B227" s="59" t="s">
        <v>40</v>
      </c>
      <c r="C227" s="22"/>
      <c r="D227" s="22"/>
      <c r="E227" s="22"/>
      <c r="F227" s="22"/>
      <c r="G227" s="64">
        <v>12.96</v>
      </c>
      <c r="H227" s="55">
        <v>0.8</v>
      </c>
      <c r="I227" s="125"/>
      <c r="J227" s="22"/>
      <c r="K227" s="69">
        <f>SUM(G227*H227)</f>
        <v>10.368000000000002</v>
      </c>
      <c r="L227" s="22"/>
    </row>
    <row r="228" spans="1:12" ht="12.6" customHeight="1" x14ac:dyDescent="0.2">
      <c r="A228" s="53" t="s">
        <v>121</v>
      </c>
      <c r="B228" s="59" t="s">
        <v>122</v>
      </c>
      <c r="C228" s="22"/>
      <c r="D228" s="22"/>
      <c r="E228" s="22"/>
      <c r="F228" s="22"/>
      <c r="G228" s="64">
        <v>0.82</v>
      </c>
      <c r="H228" s="55">
        <v>9.75</v>
      </c>
      <c r="I228" s="56" t="s">
        <v>75</v>
      </c>
      <c r="J228" s="64">
        <f>SUM(G228*H228)</f>
        <v>7.9949999999999992</v>
      </c>
      <c r="K228" s="22"/>
      <c r="L228" s="22"/>
    </row>
    <row r="229" spans="1:12" ht="12.6" customHeight="1" x14ac:dyDescent="0.2">
      <c r="A229" s="53" t="s">
        <v>93</v>
      </c>
      <c r="B229" s="238" t="s">
        <v>290</v>
      </c>
      <c r="C229" s="238"/>
      <c r="D229" s="238"/>
      <c r="E229" s="238"/>
      <c r="F229" s="238"/>
      <c r="G229" s="63">
        <v>84</v>
      </c>
      <c r="H229" s="55">
        <v>0.05</v>
      </c>
      <c r="I229" s="56" t="s">
        <v>94</v>
      </c>
      <c r="J229" s="64">
        <f>SUM(G229*H229)</f>
        <v>4.2</v>
      </c>
      <c r="K229" s="22"/>
      <c r="L229" s="22"/>
    </row>
    <row r="230" spans="1:12" ht="12.6" customHeight="1" x14ac:dyDescent="0.2">
      <c r="A230" s="53">
        <v>5545</v>
      </c>
      <c r="B230" s="59" t="s">
        <v>224</v>
      </c>
      <c r="C230" s="22"/>
      <c r="D230" s="22"/>
      <c r="E230" s="22"/>
      <c r="F230" s="22"/>
      <c r="G230" s="54">
        <v>145</v>
      </c>
      <c r="H230" s="55">
        <v>1</v>
      </c>
      <c r="I230" s="56" t="s">
        <v>72</v>
      </c>
      <c r="J230" s="64">
        <f>SUM(G230*H230)</f>
        <v>145</v>
      </c>
      <c r="K230" s="22"/>
      <c r="L230" s="22"/>
    </row>
    <row r="231" spans="1:12" ht="12.6" customHeight="1" x14ac:dyDescent="0.2">
      <c r="A231" s="22"/>
      <c r="B231" s="22"/>
      <c r="C231" s="22"/>
      <c r="D231" s="22"/>
      <c r="E231" s="22"/>
      <c r="F231" s="51" t="s">
        <v>14</v>
      </c>
      <c r="G231" s="22"/>
      <c r="I231" s="15"/>
      <c r="J231" s="57">
        <f>SUM(J228:J230)</f>
        <v>157.19499999999999</v>
      </c>
      <c r="K231" s="68">
        <f>SUM(K226:K230)</f>
        <v>23.552000000000003</v>
      </c>
      <c r="L231" s="57">
        <f>SUM(J231:K231)</f>
        <v>180.74699999999999</v>
      </c>
    </row>
    <row r="232" spans="1:12" ht="12.6" customHeight="1" x14ac:dyDescent="0.2">
      <c r="H232" s="3"/>
      <c r="I232" s="45"/>
      <c r="K232" s="11"/>
      <c r="L232" s="9"/>
    </row>
    <row r="233" spans="1:12" ht="12.6" customHeight="1" x14ac:dyDescent="0.2">
      <c r="A233" s="51" t="s">
        <v>124</v>
      </c>
      <c r="B233" s="52" t="s">
        <v>287</v>
      </c>
      <c r="C233" s="22"/>
      <c r="D233" s="22"/>
      <c r="E233" s="22"/>
      <c r="F233" s="22"/>
      <c r="G233" s="22"/>
      <c r="I233" s="62" t="s">
        <v>3</v>
      </c>
      <c r="J233" s="22"/>
      <c r="K233" s="22"/>
      <c r="L233" s="22"/>
    </row>
    <row r="234" spans="1:12" ht="12.6" customHeight="1" x14ac:dyDescent="0.2">
      <c r="A234" s="53" t="s">
        <v>126</v>
      </c>
      <c r="B234" s="59" t="s">
        <v>127</v>
      </c>
      <c r="C234" s="22"/>
      <c r="D234" s="22"/>
      <c r="E234" s="22"/>
      <c r="F234" s="22"/>
      <c r="G234" s="54">
        <v>373</v>
      </c>
      <c r="H234" s="55">
        <v>7.0000000000000007E-2</v>
      </c>
      <c r="I234" s="56" t="s">
        <v>94</v>
      </c>
      <c r="J234" s="63">
        <f>SUM(G234*H234)</f>
        <v>26.110000000000003</v>
      </c>
      <c r="K234" s="63"/>
      <c r="L234" s="22"/>
    </row>
    <row r="235" spans="1:12" ht="12.6" customHeight="1" x14ac:dyDescent="0.2">
      <c r="A235" s="53" t="s">
        <v>124</v>
      </c>
      <c r="B235" s="59" t="s">
        <v>288</v>
      </c>
      <c r="C235" s="22"/>
      <c r="D235" s="22"/>
      <c r="E235" s="22"/>
      <c r="F235" s="22"/>
      <c r="G235" s="60">
        <v>2327.08</v>
      </c>
      <c r="H235" s="55">
        <v>1</v>
      </c>
      <c r="I235" s="56" t="s">
        <v>34</v>
      </c>
      <c r="J235" s="71">
        <f>SUM(G235*H235)</f>
        <v>2327.08</v>
      </c>
      <c r="K235" s="63"/>
      <c r="L235" s="22"/>
    </row>
    <row r="236" spans="1:12" ht="12.6" customHeight="1" x14ac:dyDescent="0.2">
      <c r="A236" s="53" t="s">
        <v>78</v>
      </c>
      <c r="B236" s="59" t="s">
        <v>79</v>
      </c>
      <c r="C236" s="22"/>
      <c r="D236" s="22"/>
      <c r="E236" s="22"/>
      <c r="F236" s="22"/>
      <c r="G236" s="63">
        <v>16.48</v>
      </c>
      <c r="H236" s="55">
        <v>5</v>
      </c>
      <c r="I236" s="56" t="s">
        <v>41</v>
      </c>
      <c r="J236" s="22"/>
      <c r="K236" s="63">
        <f>SUM(G236*H236)</f>
        <v>82.4</v>
      </c>
      <c r="L236" s="22"/>
    </row>
    <row r="237" spans="1:12" ht="12.6" customHeight="1" x14ac:dyDescent="0.2">
      <c r="A237" s="53" t="s">
        <v>39</v>
      </c>
      <c r="B237" s="59" t="s">
        <v>40</v>
      </c>
      <c r="C237" s="22"/>
      <c r="D237" s="22"/>
      <c r="E237" s="22"/>
      <c r="F237" s="22"/>
      <c r="G237" s="63">
        <v>12.96</v>
      </c>
      <c r="H237" s="55">
        <v>2.8</v>
      </c>
      <c r="I237" s="56" t="s">
        <v>41</v>
      </c>
      <c r="J237" s="22"/>
      <c r="K237" s="63">
        <f>SUM(G237*H237)</f>
        <v>36.287999999999997</v>
      </c>
      <c r="L237" s="22"/>
    </row>
    <row r="238" spans="1:12" ht="12.6" customHeight="1" x14ac:dyDescent="0.2">
      <c r="A238" s="22"/>
      <c r="B238" s="22"/>
      <c r="C238" s="22"/>
      <c r="D238" s="22"/>
      <c r="E238" s="22"/>
      <c r="F238" s="51" t="s">
        <v>14</v>
      </c>
      <c r="G238" s="22"/>
      <c r="I238" s="15"/>
      <c r="J238" s="61">
        <f>SUM(J234:J237)</f>
        <v>2353.19</v>
      </c>
      <c r="K238" s="57">
        <f>SUM(K236:K237)</f>
        <v>118.688</v>
      </c>
      <c r="L238" s="61">
        <f>SUM(J238:K238)</f>
        <v>2471.8780000000002</v>
      </c>
    </row>
    <row r="239" spans="1:12" ht="12.6" customHeight="1" x14ac:dyDescent="0.2">
      <c r="A239" s="22"/>
      <c r="B239" s="22"/>
      <c r="C239" s="22"/>
      <c r="D239" s="22"/>
      <c r="E239" s="22"/>
      <c r="F239" s="22"/>
      <c r="G239" s="22"/>
      <c r="H239" s="51"/>
      <c r="I239" s="98"/>
      <c r="J239" s="22"/>
      <c r="K239" s="57"/>
      <c r="L239" s="61"/>
    </row>
    <row r="240" spans="1:12" ht="12.6" customHeight="1" x14ac:dyDescent="0.2">
      <c r="A240" s="51" t="s">
        <v>125</v>
      </c>
      <c r="B240" s="52" t="s">
        <v>286</v>
      </c>
      <c r="C240" s="22"/>
      <c r="D240" s="22"/>
      <c r="E240" s="22"/>
      <c r="F240" s="22"/>
      <c r="G240" s="22"/>
      <c r="I240" s="62" t="s">
        <v>3</v>
      </c>
      <c r="J240" s="22"/>
      <c r="K240" s="22"/>
      <c r="L240" s="22"/>
    </row>
    <row r="241" spans="1:12" ht="12.6" customHeight="1" x14ac:dyDescent="0.2">
      <c r="A241" s="53" t="s">
        <v>126</v>
      </c>
      <c r="B241" s="59" t="s">
        <v>127</v>
      </c>
      <c r="C241" s="22"/>
      <c r="D241" s="22"/>
      <c r="E241" s="22"/>
      <c r="F241" s="22"/>
      <c r="G241" s="54">
        <v>373</v>
      </c>
      <c r="H241" s="55">
        <v>0.1</v>
      </c>
      <c r="I241" s="56" t="s">
        <v>94</v>
      </c>
      <c r="J241" s="71">
        <f>SUM(G241*H241)</f>
        <v>37.300000000000004</v>
      </c>
      <c r="K241" s="22"/>
      <c r="L241" s="22"/>
    </row>
    <row r="242" spans="1:12" ht="12.6" customHeight="1" x14ac:dyDescent="0.2">
      <c r="A242" s="53" t="s">
        <v>125</v>
      </c>
      <c r="B242" s="59" t="s">
        <v>289</v>
      </c>
      <c r="C242" s="22"/>
      <c r="D242" s="22"/>
      <c r="E242" s="22"/>
      <c r="F242" s="22"/>
      <c r="G242" s="60">
        <v>5101.99</v>
      </c>
      <c r="H242" s="55">
        <v>1</v>
      </c>
      <c r="I242" s="56" t="s">
        <v>34</v>
      </c>
      <c r="J242" s="71">
        <f>SUM(G242*H242)</f>
        <v>5101.99</v>
      </c>
      <c r="K242" s="22"/>
      <c r="L242" s="22"/>
    </row>
    <row r="243" spans="1:12" ht="12.6" customHeight="1" x14ac:dyDescent="0.2">
      <c r="A243" s="53" t="s">
        <v>78</v>
      </c>
      <c r="B243" s="59" t="s">
        <v>79</v>
      </c>
      <c r="C243" s="22"/>
      <c r="D243" s="22"/>
      <c r="E243" s="22"/>
      <c r="F243" s="22"/>
      <c r="G243" s="63">
        <v>16.48</v>
      </c>
      <c r="H243" s="55">
        <v>7.2</v>
      </c>
      <c r="I243" s="56" t="s">
        <v>41</v>
      </c>
      <c r="J243" s="22"/>
      <c r="K243" s="63">
        <f>SUM(G243*H243)</f>
        <v>118.65600000000001</v>
      </c>
      <c r="L243" s="22"/>
    </row>
    <row r="244" spans="1:12" ht="12.6" customHeight="1" x14ac:dyDescent="0.2">
      <c r="A244" s="53" t="s">
        <v>39</v>
      </c>
      <c r="B244" s="59" t="s">
        <v>40</v>
      </c>
      <c r="C244" s="22"/>
      <c r="D244" s="22"/>
      <c r="E244" s="22"/>
      <c r="F244" s="22"/>
      <c r="G244" s="63">
        <v>12.96</v>
      </c>
      <c r="H244" s="55">
        <v>4</v>
      </c>
      <c r="I244" s="56" t="s">
        <v>41</v>
      </c>
      <c r="J244" s="22"/>
      <c r="K244" s="63">
        <f>SUM(G244*H244)</f>
        <v>51.84</v>
      </c>
      <c r="L244" s="22"/>
    </row>
    <row r="245" spans="1:12" ht="12.6" customHeight="1" x14ac:dyDescent="0.2">
      <c r="A245" s="22"/>
      <c r="B245" s="22"/>
      <c r="C245" s="22"/>
      <c r="D245" s="22"/>
      <c r="E245" s="22"/>
      <c r="F245" s="51" t="s">
        <v>14</v>
      </c>
      <c r="G245" s="22"/>
      <c r="I245" s="15"/>
      <c r="J245" s="61">
        <f>SUM(J241:J244)</f>
        <v>5139.29</v>
      </c>
      <c r="K245" s="57">
        <f>SUM(K243:K244)</f>
        <v>170.49600000000001</v>
      </c>
      <c r="L245" s="61">
        <f>SUM(J245:K245)</f>
        <v>5309.7860000000001</v>
      </c>
    </row>
    <row r="246" spans="1:12" ht="12.6" customHeight="1" x14ac:dyDescent="0.2">
      <c r="H246" s="3"/>
      <c r="I246" s="39"/>
      <c r="K246" s="9"/>
      <c r="L246" s="8"/>
    </row>
    <row r="247" spans="1:12" ht="12.6" customHeight="1" x14ac:dyDescent="0.2">
      <c r="A247" s="51" t="s">
        <v>128</v>
      </c>
      <c r="B247" s="52" t="s">
        <v>129</v>
      </c>
      <c r="C247" s="22"/>
      <c r="D247" s="22"/>
      <c r="E247" s="22"/>
      <c r="F247" s="22"/>
      <c r="G247" s="22"/>
      <c r="I247" s="62" t="s">
        <v>9</v>
      </c>
      <c r="J247" s="22"/>
      <c r="K247" s="22"/>
      <c r="L247" s="22"/>
    </row>
    <row r="248" spans="1:12" ht="12.6" customHeight="1" x14ac:dyDescent="0.2">
      <c r="A248" s="53" t="s">
        <v>128</v>
      </c>
      <c r="B248" s="59" t="s">
        <v>130</v>
      </c>
      <c r="C248" s="22"/>
      <c r="D248" s="22"/>
      <c r="E248" s="22"/>
      <c r="F248" s="22"/>
      <c r="G248" s="70">
        <v>107133.33</v>
      </c>
      <c r="H248" s="55">
        <v>1</v>
      </c>
      <c r="I248" s="56" t="s">
        <v>10</v>
      </c>
      <c r="K248" s="70">
        <f>SUM(G248*H248)</f>
        <v>107133.33</v>
      </c>
      <c r="L248" s="22"/>
    </row>
    <row r="249" spans="1:12" ht="18" customHeight="1" x14ac:dyDescent="0.2">
      <c r="A249" s="53" t="s">
        <v>131</v>
      </c>
      <c r="B249" s="273" t="s">
        <v>225</v>
      </c>
      <c r="C249" s="273"/>
      <c r="D249" s="273"/>
      <c r="E249" s="273"/>
      <c r="F249" s="273"/>
      <c r="G249" s="71">
        <v>257996.5</v>
      </c>
      <c r="H249" s="55">
        <v>1</v>
      </c>
      <c r="I249" s="56" t="s">
        <v>132</v>
      </c>
      <c r="J249" s="70">
        <f>SUM(G249*H249)</f>
        <v>257996.5</v>
      </c>
      <c r="K249" s="22"/>
      <c r="L249" s="22"/>
    </row>
    <row r="250" spans="1:12" ht="12.6" customHeight="1" x14ac:dyDescent="0.2">
      <c r="A250" s="22"/>
      <c r="B250" s="22"/>
      <c r="C250" s="22"/>
      <c r="D250" s="22"/>
      <c r="E250" s="22"/>
      <c r="F250" s="51" t="s">
        <v>14</v>
      </c>
      <c r="G250" s="22"/>
      <c r="I250" s="15"/>
      <c r="J250" s="74">
        <f>SUM(J248:J249)</f>
        <v>257996.5</v>
      </c>
      <c r="K250" s="72">
        <f>SUM(K248:K249)</f>
        <v>107133.33</v>
      </c>
      <c r="L250" s="74">
        <f>SUM(J250:K250)</f>
        <v>365129.83</v>
      </c>
    </row>
    <row r="251" spans="1:12" ht="12.6" customHeight="1" x14ac:dyDescent="0.2">
      <c r="H251" s="3"/>
      <c r="I251" s="47"/>
      <c r="J251" s="13"/>
      <c r="L251" s="12"/>
    </row>
    <row r="252" spans="1:12" ht="12.6" customHeight="1" x14ac:dyDescent="0.2">
      <c r="A252" s="51" t="s">
        <v>133</v>
      </c>
      <c r="B252" s="52" t="s">
        <v>134</v>
      </c>
      <c r="C252" s="22"/>
      <c r="D252" s="22"/>
      <c r="E252" s="22"/>
      <c r="F252" s="22"/>
      <c r="G252" s="22"/>
      <c r="I252" s="62" t="s">
        <v>9</v>
      </c>
      <c r="J252" s="22"/>
      <c r="K252" s="22"/>
      <c r="L252" s="22"/>
    </row>
    <row r="253" spans="1:12" ht="16.149999999999999" customHeight="1" x14ac:dyDescent="0.2">
      <c r="A253" s="53" t="s">
        <v>226</v>
      </c>
      <c r="B253" s="238" t="s">
        <v>234</v>
      </c>
      <c r="C253" s="238"/>
      <c r="D253" s="238"/>
      <c r="E253" s="238"/>
      <c r="F253" s="238"/>
      <c r="G253" s="77">
        <v>43.5</v>
      </c>
      <c r="H253" s="55">
        <v>14</v>
      </c>
      <c r="I253" s="78" t="s">
        <v>233</v>
      </c>
      <c r="J253" s="64">
        <f>SUM(G253*H253)</f>
        <v>609</v>
      </c>
      <c r="K253" s="75"/>
      <c r="L253" s="75"/>
    </row>
    <row r="254" spans="1:12" ht="12.6" customHeight="1" x14ac:dyDescent="0.2">
      <c r="A254" s="53" t="s">
        <v>227</v>
      </c>
      <c r="B254" s="267" t="s">
        <v>235</v>
      </c>
      <c r="C254" s="267"/>
      <c r="D254" s="267"/>
      <c r="E254" s="267"/>
      <c r="F254" s="267"/>
      <c r="G254" s="69">
        <v>3.9</v>
      </c>
      <c r="H254" s="55">
        <v>1546.38</v>
      </c>
      <c r="I254" s="76" t="s">
        <v>236</v>
      </c>
      <c r="J254" s="71">
        <f>SUM(G254*H254)</f>
        <v>6030.8820000000005</v>
      </c>
      <c r="K254" s="75"/>
      <c r="L254" s="75"/>
    </row>
    <row r="255" spans="1:12" ht="12.6" customHeight="1" x14ac:dyDescent="0.2">
      <c r="A255" s="53" t="s">
        <v>228</v>
      </c>
      <c r="B255" s="59" t="s">
        <v>239</v>
      </c>
      <c r="C255" s="229"/>
      <c r="D255" s="229"/>
      <c r="E255" s="229"/>
      <c r="F255" s="229"/>
      <c r="G255" s="75">
        <v>38.68</v>
      </c>
      <c r="H255" s="55">
        <v>108</v>
      </c>
      <c r="I255" s="76" t="s">
        <v>237</v>
      </c>
      <c r="J255" s="71">
        <f>SUM(G255*H255)</f>
        <v>4177.4399999999996</v>
      </c>
      <c r="K255" s="75"/>
      <c r="L255" s="75"/>
    </row>
    <row r="256" spans="1:12" ht="12.6" customHeight="1" x14ac:dyDescent="0.2">
      <c r="A256" s="53" t="s">
        <v>229</v>
      </c>
      <c r="B256" s="59" t="s">
        <v>240</v>
      </c>
      <c r="C256" s="229"/>
      <c r="D256" s="229"/>
      <c r="E256" s="229"/>
      <c r="F256" s="229"/>
      <c r="G256" s="75">
        <v>40.39</v>
      </c>
      <c r="H256" s="55">
        <v>54</v>
      </c>
      <c r="I256" s="76" t="s">
        <v>237</v>
      </c>
      <c r="J256" s="71">
        <f>SUM(G256*H256)</f>
        <v>2181.06</v>
      </c>
      <c r="K256" s="75"/>
      <c r="L256" s="75"/>
    </row>
    <row r="257" spans="1:12" ht="12.6" customHeight="1" x14ac:dyDescent="0.2">
      <c r="A257" s="53" t="s">
        <v>230</v>
      </c>
      <c r="B257" s="59" t="s">
        <v>238</v>
      </c>
      <c r="C257" s="229"/>
      <c r="D257" s="229"/>
      <c r="E257" s="229"/>
      <c r="F257" s="229"/>
      <c r="G257" s="75">
        <v>23.8</v>
      </c>
      <c r="H257" s="55">
        <v>27</v>
      </c>
      <c r="I257" s="76" t="s">
        <v>237</v>
      </c>
      <c r="J257" s="71">
        <f>SUM(G257*H257)</f>
        <v>642.6</v>
      </c>
      <c r="K257" s="75"/>
      <c r="L257" s="75"/>
    </row>
    <row r="258" spans="1:12" ht="12.6" customHeight="1" x14ac:dyDescent="0.2">
      <c r="A258" s="53" t="s">
        <v>231</v>
      </c>
      <c r="B258" s="59" t="s">
        <v>232</v>
      </c>
      <c r="C258" s="229"/>
      <c r="D258" s="229"/>
      <c r="E258" s="229"/>
      <c r="F258" s="229"/>
      <c r="G258" s="63">
        <v>16.48</v>
      </c>
      <c r="H258" s="55">
        <v>80</v>
      </c>
      <c r="I258" s="56" t="s">
        <v>41</v>
      </c>
      <c r="J258" s="25"/>
      <c r="K258" s="60">
        <f>SUM(G258*H258)</f>
        <v>1318.4</v>
      </c>
      <c r="L258" s="22"/>
    </row>
    <row r="259" spans="1:12" ht="12.6" customHeight="1" x14ac:dyDescent="0.2">
      <c r="A259" s="53" t="s">
        <v>133</v>
      </c>
      <c r="B259" s="59" t="s">
        <v>135</v>
      </c>
      <c r="C259" s="22"/>
      <c r="D259" s="22"/>
      <c r="E259" s="22"/>
      <c r="F259" s="22"/>
      <c r="G259" s="63">
        <v>53.73</v>
      </c>
      <c r="H259" s="66">
        <v>756</v>
      </c>
      <c r="I259" s="56" t="s">
        <v>72</v>
      </c>
      <c r="J259" s="60">
        <f>SUM(G259*H259)</f>
        <v>40619.879999999997</v>
      </c>
      <c r="K259" s="22"/>
      <c r="L259" s="22"/>
    </row>
    <row r="260" spans="1:12" ht="12.6" customHeight="1" x14ac:dyDescent="0.2">
      <c r="A260" s="53" t="s">
        <v>136</v>
      </c>
      <c r="B260" s="59" t="s">
        <v>137</v>
      </c>
      <c r="C260" s="22"/>
      <c r="D260" s="22"/>
      <c r="E260" s="22"/>
      <c r="F260" s="22"/>
      <c r="G260" s="63">
        <v>16.48</v>
      </c>
      <c r="H260" s="66">
        <v>190</v>
      </c>
      <c r="I260" s="56" t="s">
        <v>41</v>
      </c>
      <c r="J260" s="22"/>
      <c r="K260" s="60">
        <f>SUM(G260*H260)</f>
        <v>3131.2000000000003</v>
      </c>
      <c r="L260" s="22"/>
    </row>
    <row r="261" spans="1:12" ht="12.6" customHeight="1" x14ac:dyDescent="0.2">
      <c r="A261" s="53" t="s">
        <v>138</v>
      </c>
      <c r="B261" s="59" t="s">
        <v>139</v>
      </c>
      <c r="C261" s="22"/>
      <c r="D261" s="22"/>
      <c r="E261" s="22"/>
      <c r="F261" s="22"/>
      <c r="G261" s="63">
        <v>13.94</v>
      </c>
      <c r="H261" s="66">
        <v>190</v>
      </c>
      <c r="I261" s="56" t="s">
        <v>41</v>
      </c>
      <c r="J261" s="22"/>
      <c r="K261" s="60">
        <f>SUM(G261*H261)</f>
        <v>2648.6</v>
      </c>
      <c r="L261" s="22"/>
    </row>
    <row r="262" spans="1:12" ht="12.6" customHeight="1" x14ac:dyDescent="0.2">
      <c r="A262" s="22"/>
      <c r="B262" s="22"/>
      <c r="C262" s="22"/>
      <c r="D262" s="22"/>
      <c r="F262" s="51" t="s">
        <v>14</v>
      </c>
      <c r="G262" s="22"/>
      <c r="I262" s="15"/>
      <c r="J262" s="73">
        <f>SUM(J253:J261)</f>
        <v>54260.861999999994</v>
      </c>
      <c r="K262" s="79">
        <f>SUM(K253:K261)</f>
        <v>7098.2000000000007</v>
      </c>
      <c r="L262" s="73">
        <f>SUM(J262:K262)</f>
        <v>61359.061999999991</v>
      </c>
    </row>
    <row r="263" spans="1:12" ht="12.6" customHeight="1" x14ac:dyDescent="0.2">
      <c r="H263" s="3"/>
      <c r="I263" s="49"/>
      <c r="K263" s="8"/>
      <c r="L263" s="13"/>
    </row>
    <row r="264" spans="1:12" ht="12.6" customHeight="1" x14ac:dyDescent="0.2">
      <c r="A264" s="51" t="s">
        <v>140</v>
      </c>
      <c r="B264" s="52" t="s">
        <v>141</v>
      </c>
      <c r="C264" s="22"/>
      <c r="D264" s="22"/>
      <c r="E264" s="35"/>
      <c r="F264" s="35"/>
      <c r="G264" s="35"/>
      <c r="H264" s="22"/>
      <c r="I264" s="62" t="s">
        <v>9</v>
      </c>
      <c r="J264" s="35"/>
      <c r="K264" s="35"/>
      <c r="L264" s="35"/>
    </row>
    <row r="265" spans="1:12" ht="12.6" customHeight="1" x14ac:dyDescent="0.2">
      <c r="A265" s="53" t="s">
        <v>140</v>
      </c>
      <c r="B265" s="59" t="s">
        <v>142</v>
      </c>
      <c r="C265" s="22"/>
      <c r="D265" s="22"/>
      <c r="E265" s="22"/>
      <c r="G265" s="94">
        <v>326880</v>
      </c>
      <c r="H265" s="55">
        <v>1</v>
      </c>
      <c r="I265" s="56" t="s">
        <v>10</v>
      </c>
      <c r="J265" s="125"/>
      <c r="K265" s="94">
        <f>SUM(G265*H265)</f>
        <v>326880</v>
      </c>
      <c r="L265" s="22"/>
    </row>
    <row r="266" spans="1:12" ht="12.6" customHeight="1" x14ac:dyDescent="0.2">
      <c r="A266" s="53" t="s">
        <v>143</v>
      </c>
      <c r="B266" s="59" t="s">
        <v>144</v>
      </c>
      <c r="C266" s="22"/>
      <c r="D266" s="22"/>
      <c r="E266" s="22"/>
      <c r="G266" s="94">
        <v>1550627.63</v>
      </c>
      <c r="H266" s="55">
        <v>1</v>
      </c>
      <c r="I266" s="56" t="s">
        <v>10</v>
      </c>
      <c r="J266" s="95">
        <f>SUM(G266*H266)</f>
        <v>1550627.63</v>
      </c>
      <c r="K266" s="22"/>
      <c r="L266" s="22"/>
    </row>
    <row r="267" spans="1:12" ht="12.6" customHeight="1" x14ac:dyDescent="0.2">
      <c r="A267" s="35"/>
      <c r="B267" s="35"/>
      <c r="C267" s="35"/>
      <c r="D267" s="35"/>
      <c r="F267" s="51" t="s">
        <v>14</v>
      </c>
      <c r="G267" s="22"/>
      <c r="H267" s="22"/>
      <c r="I267" s="125"/>
      <c r="J267" s="96">
        <f>SUM(J265:J266)</f>
        <v>1550627.63</v>
      </c>
      <c r="K267" s="74">
        <f>SUM(K265:K266)</f>
        <v>326880</v>
      </c>
      <c r="L267" s="97">
        <f>SUM(J267:K267)</f>
        <v>1877507.63</v>
      </c>
    </row>
    <row r="268" spans="1:12" ht="12.6" customHeight="1" x14ac:dyDescent="0.2">
      <c r="H268" s="3"/>
      <c r="I268" s="50"/>
      <c r="J268" s="12"/>
      <c r="L268" s="14"/>
    </row>
    <row r="269" spans="1:12" ht="12.6" customHeight="1" x14ac:dyDescent="0.2">
      <c r="A269" s="51" t="s">
        <v>145</v>
      </c>
      <c r="B269" s="52" t="s">
        <v>146</v>
      </c>
      <c r="C269" s="22"/>
      <c r="D269" s="22"/>
      <c r="E269" s="22"/>
      <c r="F269" s="22"/>
      <c r="G269" s="22"/>
      <c r="I269" s="62" t="s">
        <v>3</v>
      </c>
      <c r="J269" s="22"/>
      <c r="K269" s="22"/>
      <c r="L269" s="22"/>
    </row>
    <row r="270" spans="1:12" ht="12.6" customHeight="1" x14ac:dyDescent="0.2">
      <c r="A270" s="53" t="s">
        <v>145</v>
      </c>
      <c r="B270" s="59" t="s">
        <v>147</v>
      </c>
      <c r="C270" s="22"/>
      <c r="D270" s="22"/>
      <c r="E270" s="22"/>
      <c r="F270" s="22"/>
      <c r="G270" s="63">
        <v>46.62</v>
      </c>
      <c r="H270" s="55">
        <v>1</v>
      </c>
      <c r="I270" s="56" t="s">
        <v>34</v>
      </c>
      <c r="J270" s="63">
        <f>SUM(G270*H270)</f>
        <v>46.62</v>
      </c>
      <c r="K270" s="22"/>
      <c r="L270" s="22"/>
    </row>
    <row r="271" spans="1:12" ht="12.6" customHeight="1" x14ac:dyDescent="0.2">
      <c r="A271" s="53" t="s">
        <v>148</v>
      </c>
      <c r="B271" s="59" t="s">
        <v>149</v>
      </c>
      <c r="C271" s="22"/>
      <c r="D271" s="22"/>
      <c r="E271" s="22"/>
      <c r="F271" s="22"/>
      <c r="G271" s="63">
        <v>16.57</v>
      </c>
      <c r="H271" s="55">
        <v>0.35</v>
      </c>
      <c r="I271" s="56" t="s">
        <v>41</v>
      </c>
      <c r="J271" s="22"/>
      <c r="K271" s="64">
        <f>SUM(G271*H271)</f>
        <v>5.7995000000000001</v>
      </c>
      <c r="L271" s="22"/>
    </row>
    <row r="272" spans="1:12" ht="12.6" customHeight="1" x14ac:dyDescent="0.2">
      <c r="A272" s="53" t="s">
        <v>150</v>
      </c>
      <c r="B272" s="59" t="s">
        <v>151</v>
      </c>
      <c r="C272" s="22"/>
      <c r="D272" s="22"/>
      <c r="E272" s="22"/>
      <c r="F272" s="22"/>
      <c r="G272" s="63">
        <v>14.03</v>
      </c>
      <c r="H272" s="55">
        <v>0.15</v>
      </c>
      <c r="I272" s="56" t="s">
        <v>41</v>
      </c>
      <c r="J272" s="22"/>
      <c r="K272" s="64">
        <f>SUM(G272*H272)</f>
        <v>2.1044999999999998</v>
      </c>
      <c r="L272" s="22"/>
    </row>
    <row r="273" spans="1:12" ht="12.6" customHeight="1" x14ac:dyDescent="0.2">
      <c r="A273" s="22"/>
      <c r="B273" s="22"/>
      <c r="C273" s="22"/>
      <c r="D273" s="22"/>
      <c r="E273" s="22"/>
      <c r="F273" s="51" t="s">
        <v>14</v>
      </c>
      <c r="G273" s="22"/>
      <c r="I273" s="15"/>
      <c r="J273" s="68">
        <f>SUM(J270:J272)</f>
        <v>46.62</v>
      </c>
      <c r="K273" s="65">
        <f>SUM(K271:K272)</f>
        <v>7.9039999999999999</v>
      </c>
      <c r="L273" s="68">
        <v>54.19</v>
      </c>
    </row>
    <row r="274" spans="1:12" ht="12.6" customHeight="1" x14ac:dyDescent="0.2">
      <c r="A274" s="22"/>
      <c r="B274" s="22"/>
      <c r="C274" s="22"/>
      <c r="D274" s="22"/>
      <c r="E274" s="22"/>
      <c r="F274" s="22"/>
      <c r="G274" s="22"/>
      <c r="H274" s="51"/>
      <c r="I274" s="67"/>
      <c r="J274" s="22"/>
      <c r="K274" s="65"/>
      <c r="L274" s="68"/>
    </row>
    <row r="275" spans="1:12" ht="12.6" customHeight="1" x14ac:dyDescent="0.2">
      <c r="A275" s="51" t="s">
        <v>152</v>
      </c>
      <c r="B275" s="52" t="s">
        <v>153</v>
      </c>
      <c r="C275" s="22"/>
      <c r="D275" s="22"/>
      <c r="E275" s="22"/>
      <c r="F275" s="22"/>
      <c r="G275" s="22"/>
      <c r="I275" s="62" t="s">
        <v>3</v>
      </c>
      <c r="J275" s="22"/>
      <c r="K275" s="22"/>
      <c r="L275" s="22"/>
    </row>
    <row r="276" spans="1:12" ht="12" customHeight="1" x14ac:dyDescent="0.2">
      <c r="A276" s="53" t="s">
        <v>152</v>
      </c>
      <c r="B276" s="238" t="s">
        <v>786</v>
      </c>
      <c r="C276" s="238"/>
      <c r="D276" s="238"/>
      <c r="E276" s="238"/>
      <c r="F276" s="22"/>
      <c r="G276" s="63">
        <v>41.44</v>
      </c>
      <c r="H276" s="55">
        <v>1</v>
      </c>
      <c r="I276" s="56" t="s">
        <v>34</v>
      </c>
      <c r="J276" s="63">
        <f>SUM(G276*H276)</f>
        <v>41.44</v>
      </c>
      <c r="K276" s="22"/>
      <c r="L276" s="22"/>
    </row>
    <row r="277" spans="1:12" ht="12.6" customHeight="1" x14ac:dyDescent="0.2">
      <c r="A277" s="53" t="s">
        <v>148</v>
      </c>
      <c r="B277" s="59" t="s">
        <v>149</v>
      </c>
      <c r="C277" s="22"/>
      <c r="D277" s="22"/>
      <c r="E277" s="22"/>
      <c r="F277" s="22"/>
      <c r="G277" s="63">
        <v>16.57</v>
      </c>
      <c r="H277" s="55">
        <v>0.35</v>
      </c>
      <c r="I277" s="56" t="s">
        <v>41</v>
      </c>
      <c r="J277" s="22"/>
      <c r="K277" s="64">
        <f>SUM(G277*H277)</f>
        <v>5.7995000000000001</v>
      </c>
      <c r="L277" s="22"/>
    </row>
    <row r="278" spans="1:12" ht="12.6" customHeight="1" x14ac:dyDescent="0.2">
      <c r="A278" s="53" t="s">
        <v>150</v>
      </c>
      <c r="B278" s="59" t="s">
        <v>151</v>
      </c>
      <c r="C278" s="22"/>
      <c r="D278" s="22"/>
      <c r="E278" s="22"/>
      <c r="F278" s="22"/>
      <c r="G278" s="63">
        <v>14.03</v>
      </c>
      <c r="H278" s="55">
        <v>0.15</v>
      </c>
      <c r="I278" s="56" t="s">
        <v>41</v>
      </c>
      <c r="J278" s="22"/>
      <c r="K278" s="64">
        <f>SUM(G278*H278)</f>
        <v>2.1044999999999998</v>
      </c>
      <c r="L278" s="22"/>
    </row>
    <row r="279" spans="1:12" ht="12.6" customHeight="1" x14ac:dyDescent="0.2">
      <c r="A279" s="22"/>
      <c r="B279" s="22"/>
      <c r="C279" s="22"/>
      <c r="D279" s="22"/>
      <c r="E279" s="22"/>
      <c r="F279" s="51" t="s">
        <v>14</v>
      </c>
      <c r="G279" s="22"/>
      <c r="I279" s="15"/>
      <c r="J279" s="68">
        <f>SUM(J276:J278)</f>
        <v>41.44</v>
      </c>
      <c r="K279" s="65">
        <f>SUM(K277:K278)</f>
        <v>7.9039999999999999</v>
      </c>
      <c r="L279" s="68">
        <v>48.83</v>
      </c>
    </row>
    <row r="280" spans="1:12" ht="12.6" customHeight="1" x14ac:dyDescent="0.2">
      <c r="A280" s="28"/>
      <c r="B280" s="28"/>
      <c r="C280" s="28"/>
      <c r="D280" s="28"/>
      <c r="E280" s="28"/>
      <c r="F280" s="28"/>
      <c r="G280" s="28"/>
      <c r="H280" s="27"/>
      <c r="I280" s="44"/>
      <c r="J280" s="28"/>
      <c r="K280" s="33"/>
      <c r="L280" s="31"/>
    </row>
    <row r="281" spans="1:12" ht="40.15" customHeight="1" x14ac:dyDescent="0.2">
      <c r="A281" s="3" t="s">
        <v>325</v>
      </c>
      <c r="B281" s="237" t="s">
        <v>787</v>
      </c>
      <c r="C281" s="237"/>
      <c r="D281" s="237"/>
      <c r="E281" s="237"/>
      <c r="F281" s="237"/>
      <c r="I281" s="37" t="s">
        <v>34</v>
      </c>
    </row>
    <row r="282" spans="1:12" ht="25.9" customHeight="1" x14ac:dyDescent="0.2">
      <c r="A282" s="5" t="s">
        <v>300</v>
      </c>
      <c r="B282" s="239" t="s">
        <v>779</v>
      </c>
      <c r="C282" s="239"/>
      <c r="D282" s="239"/>
      <c r="E282" s="239"/>
      <c r="F282" s="239"/>
      <c r="G282" s="6">
        <v>1265.8499999999999</v>
      </c>
      <c r="H282" s="7">
        <v>2.2000000000000002</v>
      </c>
      <c r="I282" s="38" t="s">
        <v>34</v>
      </c>
      <c r="J282" s="99">
        <f>SUM(G282*H282)</f>
        <v>2784.87</v>
      </c>
      <c r="K282" s="102"/>
      <c r="L282" s="102"/>
    </row>
    <row r="283" spans="1:12" ht="18.600000000000001" customHeight="1" x14ac:dyDescent="0.2">
      <c r="A283" s="5" t="s">
        <v>305</v>
      </c>
      <c r="B283" s="239" t="s">
        <v>304</v>
      </c>
      <c r="C283" s="239"/>
      <c r="D283" s="239"/>
      <c r="E283" s="239"/>
      <c r="F283" s="239"/>
      <c r="G283" s="99">
        <v>2.02</v>
      </c>
      <c r="H283" s="7">
        <v>12</v>
      </c>
      <c r="I283" s="38" t="s">
        <v>308</v>
      </c>
      <c r="J283" s="99">
        <f>SUM(G283*H283)</f>
        <v>24.240000000000002</v>
      </c>
      <c r="K283" s="102"/>
      <c r="L283" s="102"/>
    </row>
    <row r="284" spans="1:12" ht="12.6" customHeight="1" x14ac:dyDescent="0.2">
      <c r="A284" s="5" t="s">
        <v>306</v>
      </c>
      <c r="B284" s="239" t="s">
        <v>309</v>
      </c>
      <c r="C284" s="239"/>
      <c r="D284" s="239"/>
      <c r="E284" s="239"/>
      <c r="F284" s="239"/>
      <c r="G284" s="99">
        <v>186.05</v>
      </c>
      <c r="H284" s="7">
        <v>0.7</v>
      </c>
      <c r="I284" s="38" t="s">
        <v>29</v>
      </c>
      <c r="J284" s="99">
        <f>SUM(G284*H284)</f>
        <v>130.23500000000001</v>
      </c>
      <c r="K284" s="102"/>
      <c r="L284" s="102"/>
    </row>
    <row r="285" spans="1:12" ht="12.6" customHeight="1" x14ac:dyDescent="0.2">
      <c r="A285" s="5" t="s">
        <v>307</v>
      </c>
      <c r="B285" s="239" t="s">
        <v>310</v>
      </c>
      <c r="C285" s="239"/>
      <c r="D285" s="239"/>
      <c r="E285" s="239"/>
      <c r="F285" s="239"/>
      <c r="G285" s="99">
        <v>14.45</v>
      </c>
      <c r="H285" s="7">
        <v>1</v>
      </c>
      <c r="I285" s="38" t="s">
        <v>41</v>
      </c>
      <c r="J285" s="99"/>
      <c r="K285" s="105">
        <f>SUM(G285*H285)</f>
        <v>14.45</v>
      </c>
      <c r="L285" s="102"/>
    </row>
    <row r="286" spans="1:12" ht="12.6" customHeight="1" x14ac:dyDescent="0.2">
      <c r="A286" s="5" t="s">
        <v>299</v>
      </c>
      <c r="B286" s="126" t="s">
        <v>298</v>
      </c>
      <c r="G286" s="100">
        <v>20.48</v>
      </c>
      <c r="H286" s="7">
        <v>2</v>
      </c>
      <c r="I286" s="38" t="s">
        <v>41</v>
      </c>
      <c r="J286" s="99">
        <v>3.42</v>
      </c>
      <c r="K286" s="99">
        <v>37.54</v>
      </c>
      <c r="L286" s="102"/>
    </row>
    <row r="287" spans="1:12" ht="12.6" customHeight="1" x14ac:dyDescent="0.2">
      <c r="A287" s="5" t="s">
        <v>297</v>
      </c>
      <c r="B287" s="126" t="s">
        <v>296</v>
      </c>
      <c r="G287" s="100">
        <v>21.66</v>
      </c>
      <c r="H287" s="7">
        <v>4.3760000000000003</v>
      </c>
      <c r="I287" s="38" t="s">
        <v>41</v>
      </c>
      <c r="J287" s="99">
        <v>8</v>
      </c>
      <c r="K287" s="99">
        <v>86.78</v>
      </c>
      <c r="L287" s="102"/>
    </row>
    <row r="288" spans="1:12" ht="12.6" customHeight="1" x14ac:dyDescent="0.2">
      <c r="A288" s="5" t="s">
        <v>295</v>
      </c>
      <c r="B288" s="126" t="s">
        <v>294</v>
      </c>
      <c r="G288" s="100">
        <v>17.96</v>
      </c>
      <c r="H288" s="7">
        <v>2.6640000000000001</v>
      </c>
      <c r="I288" s="38" t="s">
        <v>41</v>
      </c>
      <c r="J288" s="99">
        <v>4.5599999999999996</v>
      </c>
      <c r="K288" s="99">
        <v>43.3</v>
      </c>
      <c r="L288" s="102"/>
    </row>
    <row r="289" spans="1:12" ht="18.600000000000001" customHeight="1" x14ac:dyDescent="0.2">
      <c r="A289" s="5" t="s">
        <v>293</v>
      </c>
      <c r="B289" s="239" t="s">
        <v>778</v>
      </c>
      <c r="C289" s="239"/>
      <c r="D289" s="239"/>
      <c r="E289" s="239"/>
      <c r="F289" s="239"/>
      <c r="G289" s="101">
        <v>639.85</v>
      </c>
      <c r="H289" s="7">
        <v>4.3999999999999997E-2</v>
      </c>
      <c r="I289" s="38" t="s">
        <v>94</v>
      </c>
      <c r="J289" s="99">
        <v>22.93</v>
      </c>
      <c r="K289" s="99">
        <v>6.38</v>
      </c>
      <c r="L289" s="102"/>
    </row>
    <row r="290" spans="1:12" ht="12.6" customHeight="1" x14ac:dyDescent="0.2">
      <c r="F290" s="3" t="s">
        <v>14</v>
      </c>
      <c r="I290" s="15"/>
      <c r="J290" s="103">
        <f>SUM(J282:J289)</f>
        <v>2978.2549999999997</v>
      </c>
      <c r="K290" s="103">
        <f>SUM(K285:K289)</f>
        <v>188.45</v>
      </c>
      <c r="L290" s="103">
        <f>SUM(J290:K290)</f>
        <v>3166.7049999999995</v>
      </c>
    </row>
    <row r="291" spans="1:12" ht="12.6" customHeight="1" x14ac:dyDescent="0.2">
      <c r="I291" s="15"/>
    </row>
    <row r="292" spans="1:12" ht="37.9" customHeight="1" x14ac:dyDescent="0.2">
      <c r="A292" s="3" t="s">
        <v>327</v>
      </c>
      <c r="B292" s="237" t="s">
        <v>795</v>
      </c>
      <c r="C292" s="237"/>
      <c r="D292" s="237"/>
      <c r="E292" s="237"/>
      <c r="F292" s="237"/>
      <c r="I292" s="37" t="s">
        <v>34</v>
      </c>
    </row>
    <row r="293" spans="1:12" ht="32.450000000000003" customHeight="1" x14ac:dyDescent="0.2">
      <c r="A293" s="5" t="s">
        <v>326</v>
      </c>
      <c r="B293" s="239" t="s">
        <v>788</v>
      </c>
      <c r="C293" s="239"/>
      <c r="D293" s="239"/>
      <c r="E293" s="239"/>
      <c r="F293" s="239"/>
      <c r="G293" s="101">
        <v>813.01</v>
      </c>
      <c r="H293" s="7">
        <v>2.2000000000000002</v>
      </c>
      <c r="I293" s="38" t="s">
        <v>34</v>
      </c>
      <c r="J293" s="106">
        <f>SUM(G293*H293)</f>
        <v>1788.6220000000001</v>
      </c>
    </row>
    <row r="294" spans="1:12" ht="17.45" customHeight="1" x14ac:dyDescent="0.2">
      <c r="A294" s="5" t="s">
        <v>305</v>
      </c>
      <c r="B294" s="239" t="s">
        <v>304</v>
      </c>
      <c r="C294" s="239"/>
      <c r="D294" s="239"/>
      <c r="E294" s="239"/>
      <c r="F294" s="239"/>
      <c r="G294" s="99">
        <v>2.02</v>
      </c>
      <c r="H294" s="7">
        <v>12</v>
      </c>
      <c r="I294" s="38" t="s">
        <v>308</v>
      </c>
      <c r="J294" s="106">
        <f>SUM(G294*H294)</f>
        <v>24.240000000000002</v>
      </c>
      <c r="K294" s="102"/>
    </row>
    <row r="295" spans="1:12" ht="12.6" customHeight="1" x14ac:dyDescent="0.2">
      <c r="A295" s="5" t="s">
        <v>306</v>
      </c>
      <c r="B295" s="239" t="s">
        <v>309</v>
      </c>
      <c r="C295" s="239"/>
      <c r="D295" s="239"/>
      <c r="E295" s="239"/>
      <c r="F295" s="239"/>
      <c r="G295" s="99">
        <v>186.05</v>
      </c>
      <c r="H295" s="7">
        <v>0.7</v>
      </c>
      <c r="I295" s="38" t="s">
        <v>29</v>
      </c>
      <c r="J295" s="106">
        <f>SUM(G295*H295)</f>
        <v>130.23500000000001</v>
      </c>
      <c r="K295" s="102"/>
    </row>
    <row r="296" spans="1:12" ht="12.6" customHeight="1" x14ac:dyDescent="0.2">
      <c r="A296" s="5" t="s">
        <v>307</v>
      </c>
      <c r="B296" s="239" t="s">
        <v>310</v>
      </c>
      <c r="C296" s="239"/>
      <c r="D296" s="239"/>
      <c r="E296" s="239"/>
      <c r="F296" s="239"/>
      <c r="G296" s="99">
        <v>14.45</v>
      </c>
      <c r="H296" s="7">
        <v>1</v>
      </c>
      <c r="I296" s="38" t="s">
        <v>41</v>
      </c>
      <c r="J296" s="99"/>
      <c r="K296" s="105">
        <f>SUM(G296*H296)</f>
        <v>14.45</v>
      </c>
    </row>
    <row r="297" spans="1:12" ht="12.6" customHeight="1" x14ac:dyDescent="0.2">
      <c r="A297" s="5" t="s">
        <v>299</v>
      </c>
      <c r="B297" s="126" t="s">
        <v>298</v>
      </c>
      <c r="G297" s="100">
        <v>20.48</v>
      </c>
      <c r="H297" s="7">
        <v>2</v>
      </c>
      <c r="I297" s="38" t="s">
        <v>41</v>
      </c>
      <c r="J297" s="99">
        <v>3.42</v>
      </c>
      <c r="K297" s="99">
        <v>37.54</v>
      </c>
    </row>
    <row r="298" spans="1:12" ht="12.6" customHeight="1" x14ac:dyDescent="0.2">
      <c r="A298" s="5" t="s">
        <v>297</v>
      </c>
      <c r="B298" s="126" t="s">
        <v>296</v>
      </c>
      <c r="G298" s="100">
        <v>21.66</v>
      </c>
      <c r="H298" s="7">
        <v>3.4119999999999999</v>
      </c>
      <c r="I298" s="38" t="s">
        <v>41</v>
      </c>
      <c r="J298" s="99">
        <v>6.24</v>
      </c>
      <c r="K298" s="100">
        <v>67.680000000000007</v>
      </c>
    </row>
    <row r="299" spans="1:12" ht="12.6" customHeight="1" x14ac:dyDescent="0.2">
      <c r="A299" s="5" t="s">
        <v>295</v>
      </c>
      <c r="B299" s="126" t="s">
        <v>294</v>
      </c>
      <c r="G299" s="100">
        <v>17.96</v>
      </c>
      <c r="H299" s="7">
        <v>1.966</v>
      </c>
      <c r="I299" s="38" t="s">
        <v>41</v>
      </c>
      <c r="J299" s="99">
        <v>3.36</v>
      </c>
      <c r="K299" s="100">
        <v>31.94</v>
      </c>
    </row>
    <row r="300" spans="1:12" ht="18.600000000000001" customHeight="1" x14ac:dyDescent="0.2">
      <c r="A300" s="5" t="s">
        <v>293</v>
      </c>
      <c r="B300" s="239" t="s">
        <v>778</v>
      </c>
      <c r="C300" s="239"/>
      <c r="D300" s="239"/>
      <c r="E300" s="239"/>
      <c r="F300" s="239"/>
      <c r="G300" s="101">
        <v>639.85</v>
      </c>
      <c r="H300" s="7">
        <v>4.4600000000000001E-2</v>
      </c>
      <c r="I300" s="38" t="s">
        <v>94</v>
      </c>
      <c r="J300" s="100">
        <v>22.33</v>
      </c>
      <c r="K300" s="99">
        <v>6.22</v>
      </c>
    </row>
    <row r="301" spans="1:12" ht="12.6" customHeight="1" x14ac:dyDescent="0.2">
      <c r="F301" s="3" t="s">
        <v>14</v>
      </c>
      <c r="I301" s="15"/>
      <c r="J301" s="103">
        <f>SUM(J293:J300)</f>
        <v>1978.4470000000001</v>
      </c>
      <c r="K301" s="103">
        <f>SUM(K296:K300)</f>
        <v>157.83000000000001</v>
      </c>
      <c r="L301" s="103">
        <f>SUM(J301:K301)</f>
        <v>2136.277</v>
      </c>
    </row>
    <row r="302" spans="1:12" ht="12.6" customHeight="1" x14ac:dyDescent="0.2">
      <c r="I302" s="15"/>
    </row>
    <row r="303" spans="1:12" ht="12.6" customHeight="1" x14ac:dyDescent="0.2">
      <c r="A303" s="51" t="s">
        <v>154</v>
      </c>
      <c r="B303" s="52" t="s">
        <v>155</v>
      </c>
      <c r="C303" s="22"/>
      <c r="D303" s="22"/>
      <c r="E303" s="22"/>
      <c r="F303" s="22"/>
      <c r="G303" s="22"/>
      <c r="I303" s="80" t="s">
        <v>3</v>
      </c>
      <c r="J303" s="22"/>
      <c r="K303" s="22"/>
      <c r="L303" s="22"/>
    </row>
    <row r="304" spans="1:12" ht="12.6" customHeight="1" x14ac:dyDescent="0.2">
      <c r="A304" s="53" t="s">
        <v>156</v>
      </c>
      <c r="B304" s="59" t="s">
        <v>157</v>
      </c>
      <c r="C304" s="22"/>
      <c r="D304" s="22"/>
      <c r="E304" s="22"/>
      <c r="F304" s="22"/>
      <c r="G304" s="63">
        <v>99.88</v>
      </c>
      <c r="H304" s="55">
        <v>1</v>
      </c>
      <c r="I304" s="56" t="s">
        <v>34</v>
      </c>
      <c r="J304" s="71">
        <f>SUM(G304*H304)</f>
        <v>99.88</v>
      </c>
      <c r="K304" s="22"/>
      <c r="L304" s="22"/>
    </row>
    <row r="305" spans="1:12" ht="12.6" customHeight="1" x14ac:dyDescent="0.2">
      <c r="A305" s="53" t="s">
        <v>158</v>
      </c>
      <c r="B305" s="59" t="s">
        <v>159</v>
      </c>
      <c r="C305" s="22"/>
      <c r="D305" s="22"/>
      <c r="E305" s="22"/>
      <c r="F305" s="22"/>
      <c r="G305" s="64">
        <v>97.04</v>
      </c>
      <c r="H305" s="55">
        <v>1</v>
      </c>
      <c r="I305" s="56" t="s">
        <v>34</v>
      </c>
      <c r="J305" s="71">
        <f>SUM(G305*H305)</f>
        <v>97.04</v>
      </c>
      <c r="K305" s="22"/>
      <c r="L305" s="22"/>
    </row>
    <row r="306" spans="1:12" ht="12.6" customHeight="1" x14ac:dyDescent="0.2">
      <c r="A306" s="53" t="s">
        <v>160</v>
      </c>
      <c r="B306" s="59" t="s">
        <v>161</v>
      </c>
      <c r="C306" s="22"/>
      <c r="D306" s="22"/>
      <c r="E306" s="22"/>
      <c r="F306" s="22"/>
      <c r="G306" s="63">
        <v>76.17</v>
      </c>
      <c r="H306" s="55">
        <v>0.12</v>
      </c>
      <c r="I306" s="56" t="s">
        <v>34</v>
      </c>
      <c r="J306" s="71">
        <f>SUM(G306*H306)</f>
        <v>9.1403999999999996</v>
      </c>
      <c r="K306" s="22"/>
      <c r="L306" s="22"/>
    </row>
    <row r="307" spans="1:12" ht="12.6" customHeight="1" x14ac:dyDescent="0.2">
      <c r="A307" s="53" t="s">
        <v>148</v>
      </c>
      <c r="B307" s="59" t="s">
        <v>149</v>
      </c>
      <c r="C307" s="22"/>
      <c r="D307" s="22"/>
      <c r="E307" s="22"/>
      <c r="F307" s="22"/>
      <c r="G307" s="63">
        <v>16.57</v>
      </c>
      <c r="H307" s="55">
        <v>5</v>
      </c>
      <c r="I307" s="56" t="s">
        <v>41</v>
      </c>
      <c r="J307" s="25"/>
      <c r="K307" s="63">
        <f>SUM(G307*H307)</f>
        <v>82.85</v>
      </c>
      <c r="L307" s="22"/>
    </row>
    <row r="308" spans="1:12" ht="12.6" customHeight="1" x14ac:dyDescent="0.2">
      <c r="A308" s="53" t="s">
        <v>150</v>
      </c>
      <c r="B308" s="59" t="s">
        <v>151</v>
      </c>
      <c r="C308" s="22"/>
      <c r="D308" s="22"/>
      <c r="E308" s="22"/>
      <c r="F308" s="22"/>
      <c r="G308" s="63">
        <v>14.03</v>
      </c>
      <c r="H308" s="55">
        <v>5</v>
      </c>
      <c r="I308" s="56" t="s">
        <v>41</v>
      </c>
      <c r="J308" s="25"/>
      <c r="K308" s="63">
        <f>SUM(G308*H308)</f>
        <v>70.149999999999991</v>
      </c>
      <c r="L308" s="22"/>
    </row>
    <row r="309" spans="1:12" ht="12.6" customHeight="1" x14ac:dyDescent="0.2">
      <c r="A309" s="53" t="s">
        <v>154</v>
      </c>
      <c r="B309" s="59" t="s">
        <v>155</v>
      </c>
      <c r="C309" s="22"/>
      <c r="D309" s="22"/>
      <c r="E309" s="22"/>
      <c r="F309" s="22"/>
      <c r="G309" s="60">
        <v>2367.9299999999998</v>
      </c>
      <c r="H309" s="55">
        <v>1</v>
      </c>
      <c r="I309" s="56" t="s">
        <v>34</v>
      </c>
      <c r="J309" s="71">
        <f>SUM(G309*H309)</f>
        <v>2367.9299999999998</v>
      </c>
      <c r="K309" s="22"/>
      <c r="L309" s="22"/>
    </row>
    <row r="310" spans="1:12" ht="12.6" customHeight="1" x14ac:dyDescent="0.2">
      <c r="A310" s="22"/>
      <c r="B310" s="22"/>
      <c r="C310" s="22"/>
      <c r="D310" s="22"/>
      <c r="E310" s="22"/>
      <c r="F310" s="51" t="s">
        <v>14</v>
      </c>
      <c r="G310" s="22"/>
      <c r="I310" s="15"/>
      <c r="J310" s="61">
        <f>SUM(J304:J309)</f>
        <v>2573.9903999999997</v>
      </c>
      <c r="K310" s="57">
        <f>SUM(K307:K309)</f>
        <v>153</v>
      </c>
      <c r="L310" s="61">
        <f>SUM(J310:K310)</f>
        <v>2726.9903999999997</v>
      </c>
    </row>
    <row r="311" spans="1:12" ht="12.6" customHeight="1" x14ac:dyDescent="0.2">
      <c r="A311" s="22"/>
      <c r="B311" s="22"/>
      <c r="C311" s="22"/>
      <c r="D311" s="22"/>
      <c r="E311" s="22"/>
      <c r="F311" s="51"/>
      <c r="G311" s="22"/>
      <c r="I311" s="15"/>
      <c r="J311" s="61"/>
      <c r="K311" s="57"/>
      <c r="L311" s="61"/>
    </row>
    <row r="312" spans="1:12" ht="12.6" customHeight="1" x14ac:dyDescent="0.2">
      <c r="A312" s="51" t="s">
        <v>241</v>
      </c>
      <c r="B312" s="52" t="s">
        <v>242</v>
      </c>
      <c r="C312" s="22"/>
      <c r="D312" s="22"/>
      <c r="E312" s="22"/>
      <c r="F312" s="22"/>
      <c r="G312" s="22"/>
      <c r="I312" s="80" t="s">
        <v>3</v>
      </c>
      <c r="J312" s="22"/>
      <c r="K312" s="22"/>
      <c r="L312" s="22"/>
    </row>
    <row r="313" spans="1:12" ht="12.6" customHeight="1" x14ac:dyDescent="0.2">
      <c r="A313" s="53" t="s">
        <v>156</v>
      </c>
      <c r="B313" s="59" t="s">
        <v>157</v>
      </c>
      <c r="C313" s="22"/>
      <c r="D313" s="22"/>
      <c r="E313" s="22"/>
      <c r="F313" s="22"/>
      <c r="G313" s="63">
        <v>99.88</v>
      </c>
      <c r="H313" s="55">
        <v>1</v>
      </c>
      <c r="I313" s="56" t="s">
        <v>34</v>
      </c>
      <c r="J313" s="71">
        <f>SUM(G313*H313)</f>
        <v>99.88</v>
      </c>
      <c r="K313" s="22"/>
      <c r="L313" s="22"/>
    </row>
    <row r="314" spans="1:12" ht="12.6" customHeight="1" x14ac:dyDescent="0.2">
      <c r="A314" s="53" t="s">
        <v>158</v>
      </c>
      <c r="B314" s="59" t="s">
        <v>159</v>
      </c>
      <c r="C314" s="22"/>
      <c r="D314" s="22"/>
      <c r="E314" s="22"/>
      <c r="F314" s="22"/>
      <c r="G314" s="64">
        <v>97.04</v>
      </c>
      <c r="H314" s="55">
        <v>1</v>
      </c>
      <c r="I314" s="56" t="s">
        <v>34</v>
      </c>
      <c r="J314" s="71">
        <f>SUM(G314*H314)</f>
        <v>97.04</v>
      </c>
      <c r="K314" s="22"/>
      <c r="L314" s="22"/>
    </row>
    <row r="315" spans="1:12" ht="12.6" customHeight="1" x14ac:dyDescent="0.2">
      <c r="A315" s="53" t="s">
        <v>160</v>
      </c>
      <c r="B315" s="59" t="s">
        <v>161</v>
      </c>
      <c r="C315" s="22"/>
      <c r="D315" s="22"/>
      <c r="E315" s="22"/>
      <c r="F315" s="22"/>
      <c r="G315" s="63">
        <v>76.17</v>
      </c>
      <c r="H315" s="55">
        <v>0.12</v>
      </c>
      <c r="I315" s="56" t="s">
        <v>34</v>
      </c>
      <c r="J315" s="71">
        <f>SUM(G315*H315)</f>
        <v>9.1403999999999996</v>
      </c>
      <c r="K315" s="22"/>
      <c r="L315" s="22"/>
    </row>
    <row r="316" spans="1:12" ht="12.6" customHeight="1" x14ac:dyDescent="0.2">
      <c r="A316" s="53" t="s">
        <v>148</v>
      </c>
      <c r="B316" s="59" t="s">
        <v>149</v>
      </c>
      <c r="C316" s="22"/>
      <c r="D316" s="22"/>
      <c r="E316" s="22"/>
      <c r="F316" s="22"/>
      <c r="G316" s="63">
        <v>16.57</v>
      </c>
      <c r="H316" s="55">
        <v>2.5</v>
      </c>
      <c r="I316" s="56" t="s">
        <v>41</v>
      </c>
      <c r="J316" s="25"/>
      <c r="K316" s="63">
        <f>SUM(G316*H316)</f>
        <v>41.424999999999997</v>
      </c>
      <c r="L316" s="22"/>
    </row>
    <row r="317" spans="1:12" ht="12.6" customHeight="1" x14ac:dyDescent="0.2">
      <c r="A317" s="53" t="s">
        <v>150</v>
      </c>
      <c r="B317" s="59" t="s">
        <v>151</v>
      </c>
      <c r="C317" s="22"/>
      <c r="D317" s="22"/>
      <c r="E317" s="22"/>
      <c r="F317" s="22"/>
      <c r="G317" s="63">
        <v>14.03</v>
      </c>
      <c r="H317" s="55">
        <v>2.5</v>
      </c>
      <c r="I317" s="56" t="s">
        <v>41</v>
      </c>
      <c r="J317" s="25"/>
      <c r="K317" s="63">
        <f>SUM(G317*H317)</f>
        <v>35.074999999999996</v>
      </c>
      <c r="L317" s="22"/>
    </row>
    <row r="318" spans="1:12" ht="12.6" customHeight="1" x14ac:dyDescent="0.2">
      <c r="A318" s="53" t="s">
        <v>154</v>
      </c>
      <c r="B318" s="59" t="s">
        <v>243</v>
      </c>
      <c r="C318" s="22"/>
      <c r="D318" s="22"/>
      <c r="E318" s="22"/>
      <c r="F318" s="22"/>
      <c r="G318" s="60">
        <v>1630</v>
      </c>
      <c r="H318" s="55">
        <v>1</v>
      </c>
      <c r="I318" s="56" t="s">
        <v>34</v>
      </c>
      <c r="J318" s="71">
        <f>SUM(G318*H318)</f>
        <v>1630</v>
      </c>
      <c r="K318" s="22"/>
      <c r="L318" s="22"/>
    </row>
    <row r="319" spans="1:12" ht="12.6" customHeight="1" x14ac:dyDescent="0.2">
      <c r="A319" s="22"/>
      <c r="B319" s="22"/>
      <c r="C319" s="22"/>
      <c r="D319" s="22"/>
      <c r="E319" s="22"/>
      <c r="F319" s="51" t="s">
        <v>14</v>
      </c>
      <c r="G319" s="22"/>
      <c r="I319" s="15"/>
      <c r="J319" s="61">
        <f>SUM(J313:J318)</f>
        <v>1836.0604000000001</v>
      </c>
      <c r="K319" s="65">
        <f>SUM(K316:K318)+0.01</f>
        <v>76.510000000000005</v>
      </c>
      <c r="L319" s="61">
        <f>SUM(J319:K319)</f>
        <v>1912.5704000000001</v>
      </c>
    </row>
    <row r="320" spans="1:12" ht="12.6" customHeight="1" x14ac:dyDescent="0.2">
      <c r="A320" s="22"/>
      <c r="B320" s="22"/>
      <c r="C320" s="22"/>
      <c r="D320" s="22"/>
      <c r="E320" s="22"/>
      <c r="F320" s="51"/>
      <c r="G320" s="22"/>
      <c r="I320" s="15"/>
      <c r="J320" s="61"/>
      <c r="K320" s="57"/>
      <c r="L320" s="61"/>
    </row>
    <row r="321" spans="1:13" ht="12.6" customHeight="1" x14ac:dyDescent="0.2">
      <c r="A321" s="51" t="s">
        <v>162</v>
      </c>
      <c r="B321" s="52" t="s">
        <v>163</v>
      </c>
      <c r="C321" s="22"/>
      <c r="D321" s="22"/>
      <c r="E321" s="22"/>
      <c r="F321" s="22"/>
      <c r="G321" s="22"/>
      <c r="H321" s="51"/>
      <c r="I321" s="62" t="s">
        <v>3</v>
      </c>
      <c r="J321" s="22"/>
      <c r="K321" s="22"/>
      <c r="L321" s="22"/>
    </row>
    <row r="322" spans="1:13" ht="12.6" customHeight="1" x14ac:dyDescent="0.2">
      <c r="A322" s="53" t="s">
        <v>136</v>
      </c>
      <c r="B322" s="59" t="s">
        <v>137</v>
      </c>
      <c r="C322" s="22"/>
      <c r="D322" s="22"/>
      <c r="E322" s="22"/>
      <c r="F322" s="22"/>
      <c r="G322" s="63">
        <v>16.48</v>
      </c>
      <c r="H322" s="55">
        <v>0.8</v>
      </c>
      <c r="I322" s="56" t="s">
        <v>41</v>
      </c>
      <c r="J322" s="22"/>
      <c r="K322" s="64">
        <f>SUM(G322*H322)</f>
        <v>13.184000000000001</v>
      </c>
      <c r="L322" s="22"/>
    </row>
    <row r="323" spans="1:13" ht="12.6" customHeight="1" x14ac:dyDescent="0.2">
      <c r="A323" s="53" t="s">
        <v>138</v>
      </c>
      <c r="B323" s="59" t="s">
        <v>139</v>
      </c>
      <c r="C323" s="22"/>
      <c r="D323" s="22"/>
      <c r="E323" s="22"/>
      <c r="F323" s="22"/>
      <c r="G323" s="63">
        <v>13.94</v>
      </c>
      <c r="H323" s="55">
        <v>0.8</v>
      </c>
      <c r="I323" s="56" t="s">
        <v>41</v>
      </c>
      <c r="J323" s="22"/>
      <c r="K323" s="64">
        <f>SUM(G323*H323)</f>
        <v>11.152000000000001</v>
      </c>
      <c r="L323" s="22"/>
    </row>
    <row r="324" spans="1:13" ht="12.6" customHeight="1" x14ac:dyDescent="0.2">
      <c r="A324" s="53" t="s">
        <v>162</v>
      </c>
      <c r="B324" s="59" t="s">
        <v>163</v>
      </c>
      <c r="C324" s="22"/>
      <c r="D324" s="22"/>
      <c r="E324" s="22"/>
      <c r="F324" s="22"/>
      <c r="G324" s="63">
        <v>36</v>
      </c>
      <c r="H324" s="55">
        <v>1</v>
      </c>
      <c r="I324" s="56" t="s">
        <v>34</v>
      </c>
      <c r="J324" s="63">
        <f>SUM(G324*H324)</f>
        <v>36</v>
      </c>
      <c r="K324" s="22"/>
      <c r="L324" s="22"/>
    </row>
    <row r="325" spans="1:13" ht="12.6" customHeight="1" x14ac:dyDescent="0.2">
      <c r="A325" s="22"/>
      <c r="B325" s="22"/>
      <c r="C325" s="22"/>
      <c r="D325" s="22"/>
      <c r="E325" s="22"/>
      <c r="F325" s="51" t="s">
        <v>14</v>
      </c>
      <c r="G325" s="22"/>
      <c r="I325" s="67"/>
      <c r="J325" s="68">
        <f>SUM(J322:J324)</f>
        <v>36</v>
      </c>
      <c r="K325" s="68">
        <f>SUM(K322:K324)</f>
        <v>24.336000000000002</v>
      </c>
      <c r="L325" s="68">
        <f>SUM(J325:K325)</f>
        <v>60.335999999999999</v>
      </c>
    </row>
    <row r="326" spans="1:13" ht="12.6" customHeight="1" x14ac:dyDescent="0.2">
      <c r="A326" s="28"/>
      <c r="B326" s="28"/>
      <c r="C326" s="28"/>
      <c r="D326" s="28"/>
      <c r="E326" s="28"/>
      <c r="F326" s="28"/>
      <c r="G326" s="28"/>
      <c r="H326" s="27"/>
      <c r="I326" s="44"/>
      <c r="J326" s="28"/>
      <c r="K326" s="31"/>
      <c r="L326" s="31"/>
    </row>
    <row r="327" spans="1:13" ht="12.6" customHeight="1" x14ac:dyDescent="0.2">
      <c r="A327" s="84" t="s">
        <v>164</v>
      </c>
      <c r="B327" s="84" t="s">
        <v>244</v>
      </c>
      <c r="C327" s="84"/>
      <c r="D327" s="84"/>
      <c r="E327" s="84"/>
      <c r="F327" s="84"/>
      <c r="G327" s="84"/>
      <c r="I327" s="85" t="s">
        <v>3</v>
      </c>
      <c r="L327" s="31"/>
    </row>
    <row r="328" spans="1:13" s="108" customFormat="1" ht="18" customHeight="1" x14ac:dyDescent="0.2">
      <c r="A328" s="230" t="s">
        <v>245</v>
      </c>
      <c r="B328" s="261" t="s">
        <v>246</v>
      </c>
      <c r="C328" s="261"/>
      <c r="D328" s="261"/>
      <c r="E328" s="261"/>
      <c r="F328" s="261"/>
      <c r="G328" s="231" t="s">
        <v>247</v>
      </c>
      <c r="H328" s="232">
        <v>1.4821</v>
      </c>
      <c r="I328" s="115" t="s">
        <v>41</v>
      </c>
      <c r="J328" s="233">
        <f t="shared" ref="J328:J340" si="1">SUM(G328*H328)</f>
        <v>0.47427200000000003</v>
      </c>
      <c r="K328" s="231"/>
      <c r="L328" s="31"/>
      <c r="M328" s="234"/>
    </row>
    <row r="329" spans="1:13" s="108" customFormat="1" ht="19.149999999999999" customHeight="1" x14ac:dyDescent="0.2">
      <c r="A329" s="230" t="s">
        <v>245</v>
      </c>
      <c r="B329" s="261" t="s">
        <v>246</v>
      </c>
      <c r="C329" s="261"/>
      <c r="D329" s="261"/>
      <c r="E329" s="261"/>
      <c r="F329" s="261"/>
      <c r="G329" s="231" t="s">
        <v>247</v>
      </c>
      <c r="H329" s="232">
        <v>1.4821</v>
      </c>
      <c r="I329" s="115" t="s">
        <v>41</v>
      </c>
      <c r="J329" s="233">
        <f t="shared" si="1"/>
        <v>0.47427200000000003</v>
      </c>
      <c r="K329" s="231"/>
      <c r="L329" s="31"/>
      <c r="M329" s="234"/>
    </row>
    <row r="330" spans="1:13" s="108" customFormat="1" ht="19.149999999999999" customHeight="1" x14ac:dyDescent="0.2">
      <c r="A330" s="230" t="s">
        <v>248</v>
      </c>
      <c r="B330" s="261" t="s">
        <v>249</v>
      </c>
      <c r="C330" s="261"/>
      <c r="D330" s="261"/>
      <c r="E330" s="261"/>
      <c r="F330" s="261"/>
      <c r="G330" s="231" t="s">
        <v>250</v>
      </c>
      <c r="H330" s="232">
        <v>1.4821</v>
      </c>
      <c r="I330" s="115" t="s">
        <v>41</v>
      </c>
      <c r="J330" s="233">
        <f t="shared" si="1"/>
        <v>1.3931739999999999</v>
      </c>
      <c r="K330" s="231"/>
      <c r="L330" s="31"/>
      <c r="M330" s="234"/>
    </row>
    <row r="331" spans="1:13" ht="17.45" customHeight="1" x14ac:dyDescent="0.2">
      <c r="A331" s="82" t="s">
        <v>248</v>
      </c>
      <c r="B331" s="276" t="s">
        <v>249</v>
      </c>
      <c r="C331" s="276"/>
      <c r="D331" s="276"/>
      <c r="E331" s="276"/>
      <c r="F331" s="276"/>
      <c r="G331" s="86" t="s">
        <v>250</v>
      </c>
      <c r="H331" s="90">
        <v>1.4821</v>
      </c>
      <c r="I331" s="88" t="s">
        <v>41</v>
      </c>
      <c r="J331" s="89">
        <f t="shared" si="1"/>
        <v>1.3931739999999999</v>
      </c>
      <c r="K331" s="86"/>
      <c r="L331" s="31"/>
    </row>
    <row r="332" spans="1:13" s="108" customFormat="1" ht="18.600000000000001" customHeight="1" x14ac:dyDescent="0.2">
      <c r="A332" s="230">
        <v>93286</v>
      </c>
      <c r="B332" s="261" t="s">
        <v>251</v>
      </c>
      <c r="C332" s="261"/>
      <c r="D332" s="261"/>
      <c r="E332" s="261"/>
      <c r="F332" s="261"/>
      <c r="G332" s="231" t="s">
        <v>252</v>
      </c>
      <c r="H332" s="231" t="s">
        <v>253</v>
      </c>
      <c r="I332" s="115" t="s">
        <v>41</v>
      </c>
      <c r="J332" s="233">
        <f t="shared" si="1"/>
        <v>3.1502640000000004</v>
      </c>
      <c r="K332" s="231"/>
      <c r="L332" s="31"/>
      <c r="M332" s="234"/>
    </row>
    <row r="333" spans="1:13" s="108" customFormat="1" ht="16.899999999999999" customHeight="1" x14ac:dyDescent="0.2">
      <c r="A333" s="230">
        <v>93296</v>
      </c>
      <c r="B333" s="261" t="s">
        <v>254</v>
      </c>
      <c r="C333" s="261"/>
      <c r="D333" s="261"/>
      <c r="E333" s="261"/>
      <c r="F333" s="261"/>
      <c r="G333" s="231" t="s">
        <v>255</v>
      </c>
      <c r="H333" s="231" t="s">
        <v>253</v>
      </c>
      <c r="I333" s="115" t="s">
        <v>41</v>
      </c>
      <c r="J333" s="233">
        <f t="shared" si="1"/>
        <v>3.4215660000000003</v>
      </c>
      <c r="K333" s="231"/>
      <c r="L333" s="31"/>
      <c r="M333" s="234"/>
    </row>
    <row r="334" spans="1:13" s="108" customFormat="1" ht="19.149999999999999" customHeight="1" x14ac:dyDescent="0.2">
      <c r="A334" s="230">
        <v>93284</v>
      </c>
      <c r="B334" s="261" t="s">
        <v>256</v>
      </c>
      <c r="C334" s="261"/>
      <c r="D334" s="261"/>
      <c r="E334" s="261"/>
      <c r="F334" s="261"/>
      <c r="G334" s="231" t="s">
        <v>257</v>
      </c>
      <c r="H334" s="231" t="s">
        <v>253</v>
      </c>
      <c r="I334" s="115" t="s">
        <v>41</v>
      </c>
      <c r="J334" s="233">
        <f t="shared" si="1"/>
        <v>4.3223940000000001</v>
      </c>
      <c r="K334" s="231"/>
      <c r="L334" s="31"/>
      <c r="M334" s="234"/>
    </row>
    <row r="335" spans="1:13" s="108" customFormat="1" ht="18" customHeight="1" x14ac:dyDescent="0.2">
      <c r="A335" s="230">
        <v>93283</v>
      </c>
      <c r="B335" s="261" t="s">
        <v>258</v>
      </c>
      <c r="C335" s="261"/>
      <c r="D335" s="261"/>
      <c r="E335" s="261"/>
      <c r="F335" s="261"/>
      <c r="G335" s="231" t="s">
        <v>259</v>
      </c>
      <c r="H335" s="231" t="s">
        <v>253</v>
      </c>
      <c r="I335" s="115" t="s">
        <v>41</v>
      </c>
      <c r="J335" s="233">
        <f t="shared" si="1"/>
        <v>24.008910000000004</v>
      </c>
      <c r="K335" s="231"/>
      <c r="L335" s="31"/>
      <c r="M335" s="234"/>
    </row>
    <row r="336" spans="1:13" s="108" customFormat="1" ht="20.45" customHeight="1" x14ac:dyDescent="0.2">
      <c r="A336" s="230">
        <v>93296</v>
      </c>
      <c r="B336" s="261" t="s">
        <v>254</v>
      </c>
      <c r="C336" s="261"/>
      <c r="D336" s="261"/>
      <c r="E336" s="261"/>
      <c r="F336" s="261"/>
      <c r="G336" s="231" t="s">
        <v>255</v>
      </c>
      <c r="H336" s="232">
        <v>2.3611</v>
      </c>
      <c r="I336" s="115" t="s">
        <v>41</v>
      </c>
      <c r="J336" s="233">
        <f t="shared" si="1"/>
        <v>30.670688999999999</v>
      </c>
      <c r="K336" s="231"/>
      <c r="L336" s="31"/>
      <c r="M336" s="234"/>
    </row>
    <row r="337" spans="1:13" s="108" customFormat="1" ht="18.600000000000001" customHeight="1" x14ac:dyDescent="0.2">
      <c r="A337" s="230">
        <v>93285</v>
      </c>
      <c r="B337" s="261" t="s">
        <v>260</v>
      </c>
      <c r="C337" s="261"/>
      <c r="D337" s="261"/>
      <c r="E337" s="261"/>
      <c r="F337" s="261"/>
      <c r="G337" s="231" t="s">
        <v>261</v>
      </c>
      <c r="H337" s="231" t="s">
        <v>253</v>
      </c>
      <c r="I337" s="115" t="s">
        <v>41</v>
      </c>
      <c r="J337" s="233">
        <f t="shared" si="1"/>
        <v>38.593368000000005</v>
      </c>
      <c r="K337" s="231"/>
      <c r="L337" s="31"/>
      <c r="M337" s="234"/>
    </row>
    <row r="338" spans="1:13" s="108" customFormat="1" ht="19.149999999999999" customHeight="1" x14ac:dyDescent="0.2">
      <c r="A338" s="230">
        <v>93284</v>
      </c>
      <c r="B338" s="261" t="s">
        <v>256</v>
      </c>
      <c r="C338" s="261"/>
      <c r="D338" s="261"/>
      <c r="E338" s="261"/>
      <c r="F338" s="261"/>
      <c r="G338" s="231" t="s">
        <v>257</v>
      </c>
      <c r="H338" s="232">
        <v>2.3611</v>
      </c>
      <c r="I338" s="115" t="s">
        <v>41</v>
      </c>
      <c r="J338" s="233">
        <f t="shared" si="1"/>
        <v>38.745651000000002</v>
      </c>
      <c r="K338" s="231"/>
      <c r="L338" s="31"/>
      <c r="M338" s="234"/>
    </row>
    <row r="339" spans="1:13" s="108" customFormat="1" ht="19.899999999999999" customHeight="1" x14ac:dyDescent="0.2">
      <c r="A339" s="230">
        <v>93283</v>
      </c>
      <c r="B339" s="261" t="s">
        <v>258</v>
      </c>
      <c r="C339" s="261"/>
      <c r="D339" s="261"/>
      <c r="E339" s="261"/>
      <c r="F339" s="261"/>
      <c r="G339" s="231" t="s">
        <v>259</v>
      </c>
      <c r="H339" s="232">
        <v>2.3611</v>
      </c>
      <c r="I339" s="115" t="s">
        <v>41</v>
      </c>
      <c r="J339" s="233">
        <f t="shared" si="1"/>
        <v>215.21426500000001</v>
      </c>
      <c r="K339" s="231"/>
      <c r="L339" s="31"/>
      <c r="M339" s="234"/>
    </row>
    <row r="340" spans="1:13" ht="12.6" customHeight="1" x14ac:dyDescent="0.2">
      <c r="A340" s="82" t="s">
        <v>164</v>
      </c>
      <c r="B340" s="82" t="s">
        <v>244</v>
      </c>
      <c r="C340" s="82"/>
      <c r="D340" s="82"/>
      <c r="E340" s="82"/>
      <c r="F340" s="82"/>
      <c r="G340" s="86" t="s">
        <v>262</v>
      </c>
      <c r="H340" s="90">
        <v>1</v>
      </c>
      <c r="I340" s="88" t="s">
        <v>34</v>
      </c>
      <c r="J340" s="91">
        <f t="shared" si="1"/>
        <v>3449</v>
      </c>
      <c r="K340" s="86"/>
      <c r="L340" s="31"/>
    </row>
    <row r="341" spans="1:13" ht="12.6" customHeight="1" x14ac:dyDescent="0.2">
      <c r="A341" s="82" t="s">
        <v>59</v>
      </c>
      <c r="B341" s="82" t="s">
        <v>60</v>
      </c>
      <c r="C341" s="82"/>
      <c r="D341" s="82"/>
      <c r="E341" s="82"/>
      <c r="F341" s="82"/>
      <c r="G341" s="86" t="s">
        <v>263</v>
      </c>
      <c r="H341" s="90">
        <v>1.4821</v>
      </c>
      <c r="I341" s="88" t="s">
        <v>41</v>
      </c>
      <c r="J341" s="86"/>
      <c r="K341" s="89">
        <f>SUM(G341*H341)</f>
        <v>8.8925999999999991E-2</v>
      </c>
      <c r="L341" s="31"/>
    </row>
    <row r="342" spans="1:13" ht="12.6" customHeight="1" x14ac:dyDescent="0.2">
      <c r="A342" s="82" t="s">
        <v>59</v>
      </c>
      <c r="B342" s="82" t="s">
        <v>60</v>
      </c>
      <c r="C342" s="82"/>
      <c r="D342" s="82"/>
      <c r="E342" s="82"/>
      <c r="F342" s="82"/>
      <c r="G342" s="86" t="s">
        <v>263</v>
      </c>
      <c r="H342" s="90">
        <v>1.4821</v>
      </c>
      <c r="I342" s="88" t="s">
        <v>41</v>
      </c>
      <c r="J342" s="86"/>
      <c r="K342" s="89">
        <f t="shared" ref="K342:K350" si="2">SUM(G342*H342)</f>
        <v>8.8925999999999991E-2</v>
      </c>
      <c r="L342" s="31"/>
    </row>
    <row r="343" spans="1:13" s="108" customFormat="1" ht="20.45" customHeight="1" x14ac:dyDescent="0.2">
      <c r="A343" s="230">
        <v>95317</v>
      </c>
      <c r="B343" s="261" t="s">
        <v>264</v>
      </c>
      <c r="C343" s="261"/>
      <c r="D343" s="261"/>
      <c r="E343" s="261"/>
      <c r="F343" s="261"/>
      <c r="G343" s="231" t="s">
        <v>265</v>
      </c>
      <c r="H343" s="232">
        <v>1.4821</v>
      </c>
      <c r="I343" s="115" t="s">
        <v>41</v>
      </c>
      <c r="J343" s="231"/>
      <c r="K343" s="233">
        <f t="shared" si="2"/>
        <v>0.29642000000000002</v>
      </c>
      <c r="L343" s="31"/>
      <c r="M343" s="234"/>
    </row>
    <row r="344" spans="1:13" s="108" customFormat="1" ht="19.149999999999999" customHeight="1" x14ac:dyDescent="0.2">
      <c r="A344" s="230">
        <v>95335</v>
      </c>
      <c r="B344" s="261" t="s">
        <v>266</v>
      </c>
      <c r="C344" s="261"/>
      <c r="D344" s="261"/>
      <c r="E344" s="261"/>
      <c r="F344" s="261"/>
      <c r="G344" s="231" t="s">
        <v>267</v>
      </c>
      <c r="H344" s="232">
        <v>1.4821</v>
      </c>
      <c r="I344" s="115" t="s">
        <v>41</v>
      </c>
      <c r="J344" s="231"/>
      <c r="K344" s="233">
        <f t="shared" si="2"/>
        <v>0.35570399999999996</v>
      </c>
      <c r="L344" s="31"/>
      <c r="M344" s="234"/>
    </row>
    <row r="345" spans="1:13" ht="12.6" customHeight="1" x14ac:dyDescent="0.2">
      <c r="A345" s="82" t="s">
        <v>57</v>
      </c>
      <c r="B345" s="82" t="s">
        <v>58</v>
      </c>
      <c r="C345" s="82"/>
      <c r="D345" s="82"/>
      <c r="E345" s="82"/>
      <c r="F345" s="82"/>
      <c r="G345" s="86" t="s">
        <v>268</v>
      </c>
      <c r="H345" s="90">
        <v>1.4821</v>
      </c>
      <c r="I345" s="88" t="s">
        <v>41</v>
      </c>
      <c r="J345" s="86"/>
      <c r="K345" s="89">
        <f t="shared" si="2"/>
        <v>1.200501</v>
      </c>
      <c r="L345" s="31"/>
    </row>
    <row r="346" spans="1:13" ht="12.6" customHeight="1" x14ac:dyDescent="0.2">
      <c r="A346" s="82" t="s">
        <v>57</v>
      </c>
      <c r="B346" s="82" t="s">
        <v>58</v>
      </c>
      <c r="C346" s="82"/>
      <c r="D346" s="82"/>
      <c r="E346" s="82"/>
      <c r="F346" s="82"/>
      <c r="G346" s="86" t="s">
        <v>268</v>
      </c>
      <c r="H346" s="90">
        <v>1.4821</v>
      </c>
      <c r="I346" s="88" t="s">
        <v>41</v>
      </c>
      <c r="J346" s="86"/>
      <c r="K346" s="89">
        <f t="shared" si="2"/>
        <v>1.200501</v>
      </c>
      <c r="L346" s="31"/>
    </row>
    <row r="347" spans="1:13" ht="12.6" customHeight="1" x14ac:dyDescent="0.2">
      <c r="A347" s="82" t="s">
        <v>55</v>
      </c>
      <c r="B347" s="82" t="s">
        <v>56</v>
      </c>
      <c r="C347" s="82"/>
      <c r="D347" s="82"/>
      <c r="E347" s="82"/>
      <c r="F347" s="82"/>
      <c r="G347" s="86" t="s">
        <v>269</v>
      </c>
      <c r="H347" s="90">
        <v>1.4821</v>
      </c>
      <c r="I347" s="88" t="s">
        <v>41</v>
      </c>
      <c r="J347" s="86"/>
      <c r="K347" s="89">
        <f t="shared" si="2"/>
        <v>1.585847</v>
      </c>
      <c r="L347" s="31"/>
    </row>
    <row r="348" spans="1:13" ht="12.6" customHeight="1" x14ac:dyDescent="0.2">
      <c r="A348" s="82" t="s">
        <v>55</v>
      </c>
      <c r="B348" s="82" t="s">
        <v>56</v>
      </c>
      <c r="C348" s="82"/>
      <c r="D348" s="82"/>
      <c r="E348" s="82"/>
      <c r="F348" s="82"/>
      <c r="G348" s="86" t="s">
        <v>269</v>
      </c>
      <c r="H348" s="90">
        <v>1.4821</v>
      </c>
      <c r="I348" s="88" t="s">
        <v>41</v>
      </c>
      <c r="J348" s="86"/>
      <c r="K348" s="89">
        <f t="shared" si="2"/>
        <v>1.585847</v>
      </c>
      <c r="L348" s="31"/>
    </row>
    <row r="349" spans="1:13" ht="12.6" customHeight="1" x14ac:dyDescent="0.2">
      <c r="A349" s="82" t="s">
        <v>53</v>
      </c>
      <c r="B349" s="82" t="s">
        <v>54</v>
      </c>
      <c r="C349" s="82"/>
      <c r="D349" s="82"/>
      <c r="E349" s="82"/>
      <c r="F349" s="82"/>
      <c r="G349" s="86" t="s">
        <v>270</v>
      </c>
      <c r="H349" s="90">
        <v>1.4821</v>
      </c>
      <c r="I349" s="88" t="s">
        <v>41</v>
      </c>
      <c r="J349" s="86"/>
      <c r="K349" s="89">
        <f t="shared" si="2"/>
        <v>1.6747729999999998</v>
      </c>
      <c r="L349" s="75"/>
    </row>
    <row r="350" spans="1:13" ht="12.6" customHeight="1" x14ac:dyDescent="0.2">
      <c r="A350" s="82" t="s">
        <v>53</v>
      </c>
      <c r="B350" s="82" t="s">
        <v>54</v>
      </c>
      <c r="C350" s="82"/>
      <c r="D350" s="82"/>
      <c r="E350" s="82"/>
      <c r="F350" s="82"/>
      <c r="G350" s="86" t="s">
        <v>270</v>
      </c>
      <c r="H350" s="90">
        <v>1.4821</v>
      </c>
      <c r="I350" s="88" t="s">
        <v>41</v>
      </c>
      <c r="J350" s="86"/>
      <c r="K350" s="89">
        <f t="shared" si="2"/>
        <v>1.6747729999999998</v>
      </c>
      <c r="L350" s="75"/>
    </row>
    <row r="351" spans="1:13" ht="12.6" customHeight="1" x14ac:dyDescent="0.2">
      <c r="A351" s="82">
        <v>88296</v>
      </c>
      <c r="B351" s="82" t="s">
        <v>271</v>
      </c>
      <c r="C351" s="82"/>
      <c r="D351" s="82"/>
      <c r="E351" s="82"/>
      <c r="F351" s="82"/>
      <c r="G351" s="86" t="s">
        <v>272</v>
      </c>
      <c r="H351" s="86" t="s">
        <v>253</v>
      </c>
      <c r="I351" s="88" t="s">
        <v>41</v>
      </c>
      <c r="J351" s="91">
        <v>0.2</v>
      </c>
      <c r="K351" s="86" t="s">
        <v>273</v>
      </c>
      <c r="L351" s="75"/>
    </row>
    <row r="352" spans="1:13" ht="12.6" customHeight="1" x14ac:dyDescent="0.2">
      <c r="A352" s="82" t="s">
        <v>150</v>
      </c>
      <c r="B352" s="82" t="s">
        <v>151</v>
      </c>
      <c r="C352" s="82"/>
      <c r="D352" s="82"/>
      <c r="E352" s="82"/>
      <c r="F352" s="82"/>
      <c r="G352" s="86" t="s">
        <v>274</v>
      </c>
      <c r="H352" s="90">
        <v>1.4821</v>
      </c>
      <c r="I352" s="88" t="s">
        <v>41</v>
      </c>
      <c r="J352" s="86"/>
      <c r="K352" s="86" t="s">
        <v>275</v>
      </c>
      <c r="L352" s="75"/>
    </row>
    <row r="353" spans="1:12" ht="12.6" customHeight="1" x14ac:dyDescent="0.2">
      <c r="A353" s="82" t="s">
        <v>148</v>
      </c>
      <c r="B353" s="82" t="s">
        <v>149</v>
      </c>
      <c r="C353" s="82"/>
      <c r="D353" s="82"/>
      <c r="E353" s="82"/>
      <c r="F353" s="82"/>
      <c r="G353" s="86" t="s">
        <v>276</v>
      </c>
      <c r="H353" s="90">
        <v>1.4821</v>
      </c>
      <c r="I353" s="88" t="s">
        <v>41</v>
      </c>
      <c r="J353" s="86"/>
      <c r="K353" s="86" t="s">
        <v>277</v>
      </c>
      <c r="L353" s="75"/>
    </row>
    <row r="354" spans="1:12" ht="12.6" customHeight="1" x14ac:dyDescent="0.2">
      <c r="A354" s="82">
        <v>88296</v>
      </c>
      <c r="B354" s="82" t="s">
        <v>271</v>
      </c>
      <c r="C354" s="82"/>
      <c r="D354" s="82"/>
      <c r="E354" s="82"/>
      <c r="F354" s="82"/>
      <c r="G354" s="86" t="s">
        <v>272</v>
      </c>
      <c r="H354" s="90">
        <v>2.3611</v>
      </c>
      <c r="I354" s="88" t="s">
        <v>41</v>
      </c>
      <c r="J354" s="91">
        <v>1.82</v>
      </c>
      <c r="K354" s="86" t="s">
        <v>278</v>
      </c>
      <c r="L354" s="75"/>
    </row>
    <row r="355" spans="1:12" ht="12.6" customHeight="1" x14ac:dyDescent="0.2">
      <c r="A355" s="53"/>
      <c r="B355" s="59"/>
      <c r="C355" s="22"/>
      <c r="D355" s="22"/>
      <c r="E355" s="22"/>
      <c r="F355" s="51" t="s">
        <v>14</v>
      </c>
      <c r="G355" s="63"/>
      <c r="H355" s="81"/>
      <c r="I355" s="56"/>
      <c r="J355" s="79">
        <f>SUM(J328+J329+J330+J331+J332+J333+J334+J335+J336+J337+J338+J339+J340+J351+J354)+0.01</f>
        <v>3812.8919990000004</v>
      </c>
      <c r="K355" s="79">
        <f>SUM(K341+K342+K343+K344+K345+K346+K347+K348+K349+K350+K351+K352+K353+K354)+0.03</f>
        <v>113.21221800000001</v>
      </c>
      <c r="L355" s="92">
        <f>SUM(J355:K355)</f>
        <v>3926.1042170000005</v>
      </c>
    </row>
    <row r="356" spans="1:12" ht="12.6" customHeight="1" x14ac:dyDescent="0.2">
      <c r="A356" s="53"/>
      <c r="B356" s="59"/>
      <c r="C356" s="22"/>
      <c r="D356" s="22"/>
      <c r="E356" s="22"/>
      <c r="F356" s="22"/>
      <c r="G356" s="63"/>
      <c r="H356" s="81"/>
      <c r="I356" s="56"/>
      <c r="J356" s="75"/>
      <c r="K356" s="54"/>
      <c r="L356" s="75"/>
    </row>
    <row r="357" spans="1:12" ht="12.6" customHeight="1" x14ac:dyDescent="0.2">
      <c r="A357" s="51" t="s">
        <v>165</v>
      </c>
      <c r="B357" s="52" t="s">
        <v>166</v>
      </c>
      <c r="C357" s="22"/>
      <c r="D357" s="22"/>
      <c r="E357" s="22"/>
      <c r="F357" s="22"/>
      <c r="G357" s="75"/>
      <c r="H357" s="83"/>
      <c r="I357" s="62" t="s">
        <v>67</v>
      </c>
      <c r="J357" s="75"/>
      <c r="K357" s="75"/>
      <c r="L357" s="75"/>
    </row>
    <row r="358" spans="1:12" ht="12.6" customHeight="1" x14ac:dyDescent="0.2">
      <c r="A358" s="53" t="s">
        <v>167</v>
      </c>
      <c r="B358" s="59" t="s">
        <v>168</v>
      </c>
      <c r="C358" s="22"/>
      <c r="D358" s="22"/>
      <c r="E358" s="22"/>
      <c r="F358" s="22"/>
      <c r="G358" s="63">
        <v>14.9</v>
      </c>
      <c r="H358" s="55">
        <v>1.05</v>
      </c>
      <c r="I358" s="56" t="s">
        <v>104</v>
      </c>
      <c r="J358" s="63">
        <f>SUM(G358*H358)</f>
        <v>15.645000000000001</v>
      </c>
      <c r="K358" s="75"/>
      <c r="L358" s="75"/>
    </row>
    <row r="359" spans="1:12" ht="12.6" customHeight="1" x14ac:dyDescent="0.2">
      <c r="A359" s="53" t="s">
        <v>364</v>
      </c>
      <c r="B359" s="238" t="s">
        <v>366</v>
      </c>
      <c r="C359" s="238"/>
      <c r="D359" s="238"/>
      <c r="E359" s="238"/>
      <c r="F359" s="22"/>
      <c r="G359" s="64">
        <v>103.55</v>
      </c>
      <c r="H359" s="55">
        <v>0.2</v>
      </c>
      <c r="I359" s="56" t="s">
        <v>34</v>
      </c>
      <c r="J359" s="64">
        <f>SUM(G359*H359)</f>
        <v>20.71</v>
      </c>
      <c r="K359" s="75"/>
      <c r="L359" s="75"/>
    </row>
    <row r="360" spans="1:12" ht="12.6" customHeight="1" x14ac:dyDescent="0.2">
      <c r="A360" s="53" t="s">
        <v>365</v>
      </c>
      <c r="B360" s="238" t="s">
        <v>367</v>
      </c>
      <c r="C360" s="238"/>
      <c r="D360" s="238"/>
      <c r="E360" s="238"/>
      <c r="F360" s="22"/>
      <c r="G360" s="64">
        <v>269.58</v>
      </c>
      <c r="H360" s="55">
        <v>0.01</v>
      </c>
      <c r="I360" s="56" t="s">
        <v>34</v>
      </c>
      <c r="J360" s="64">
        <f>SUM(G360*H360)</f>
        <v>2.6957999999999998</v>
      </c>
      <c r="K360" s="75"/>
      <c r="L360" s="75"/>
    </row>
    <row r="361" spans="1:12" ht="12.6" customHeight="1" x14ac:dyDescent="0.2">
      <c r="A361" s="53" t="s">
        <v>136</v>
      </c>
      <c r="B361" s="59" t="s">
        <v>137</v>
      </c>
      <c r="C361" s="22"/>
      <c r="D361" s="22"/>
      <c r="E361" s="22"/>
      <c r="F361" s="22"/>
      <c r="G361" s="63">
        <v>16.48</v>
      </c>
      <c r="H361" s="55">
        <v>0.5</v>
      </c>
      <c r="I361" s="56" t="s">
        <v>41</v>
      </c>
      <c r="J361" s="75"/>
      <c r="K361" s="64">
        <f>SUM(G361*H361)</f>
        <v>8.24</v>
      </c>
      <c r="L361" s="75"/>
    </row>
    <row r="362" spans="1:12" ht="12.6" customHeight="1" x14ac:dyDescent="0.2">
      <c r="A362" s="53" t="s">
        <v>363</v>
      </c>
      <c r="B362" s="59" t="s">
        <v>139</v>
      </c>
      <c r="C362" s="22"/>
      <c r="D362" s="22"/>
      <c r="E362" s="22"/>
      <c r="F362" s="22"/>
      <c r="G362" s="63">
        <v>13.94</v>
      </c>
      <c r="H362" s="55">
        <v>1</v>
      </c>
      <c r="I362" s="56" t="s">
        <v>41</v>
      </c>
      <c r="J362" s="75"/>
      <c r="K362" s="64">
        <f>SUM(G362*H362)</f>
        <v>13.94</v>
      </c>
      <c r="L362" s="75"/>
    </row>
    <row r="363" spans="1:12" ht="12.6" customHeight="1" x14ac:dyDescent="0.2">
      <c r="A363" s="22"/>
      <c r="B363" s="22"/>
      <c r="C363" s="22"/>
      <c r="D363" s="22"/>
      <c r="E363" s="22"/>
      <c r="F363" s="51" t="s">
        <v>14</v>
      </c>
      <c r="G363" s="75"/>
      <c r="H363" s="83"/>
      <c r="I363" s="88"/>
      <c r="J363" s="68">
        <f>SUM(J358:J362)+0.01</f>
        <v>39.0608</v>
      </c>
      <c r="K363" s="68">
        <f>SUM(K358:K362)</f>
        <v>22.18</v>
      </c>
      <c r="L363" s="68">
        <f>SUM(J363:K363)</f>
        <v>61.2408</v>
      </c>
    </row>
    <row r="364" spans="1:12" ht="12.6" customHeight="1" x14ac:dyDescent="0.2">
      <c r="A364" s="28"/>
      <c r="B364" s="28"/>
      <c r="C364" s="28"/>
      <c r="D364" s="28"/>
      <c r="E364" s="28"/>
      <c r="F364" s="28"/>
      <c r="G364" s="87"/>
      <c r="H364" s="27"/>
      <c r="I364" s="44"/>
      <c r="J364" s="87"/>
      <c r="K364" s="31"/>
      <c r="L364" s="31"/>
    </row>
    <row r="365" spans="1:12" ht="12.6" customHeight="1" x14ac:dyDescent="0.2">
      <c r="A365" s="51" t="s">
        <v>169</v>
      </c>
      <c r="B365" s="52" t="s">
        <v>170</v>
      </c>
      <c r="C365" s="22"/>
      <c r="D365" s="22"/>
      <c r="E365" s="22"/>
      <c r="F365" s="22"/>
      <c r="G365" s="75"/>
      <c r="H365" s="83"/>
      <c r="I365" s="62" t="s">
        <v>9</v>
      </c>
      <c r="J365" s="75"/>
      <c r="K365" s="75"/>
      <c r="L365" s="75"/>
    </row>
    <row r="366" spans="1:12" ht="12.6" customHeight="1" x14ac:dyDescent="0.2">
      <c r="A366" s="53" t="s">
        <v>169</v>
      </c>
      <c r="B366" s="59" t="s">
        <v>171</v>
      </c>
      <c r="C366" s="22"/>
      <c r="D366" s="22"/>
      <c r="E366" s="22"/>
      <c r="F366" s="22"/>
      <c r="G366" s="60">
        <v>5900</v>
      </c>
      <c r="H366" s="55">
        <v>1</v>
      </c>
      <c r="I366" s="56" t="s">
        <v>10</v>
      </c>
      <c r="J366" s="75"/>
      <c r="K366" s="60">
        <f>SUM(G366*H366)</f>
        <v>5900</v>
      </c>
      <c r="L366" s="75"/>
    </row>
    <row r="367" spans="1:12" ht="12.6" customHeight="1" x14ac:dyDescent="0.2">
      <c r="A367" s="53" t="s">
        <v>172</v>
      </c>
      <c r="B367" s="59" t="s">
        <v>173</v>
      </c>
      <c r="C367" s="22"/>
      <c r="D367" s="22"/>
      <c r="E367" s="22"/>
      <c r="F367" s="22"/>
      <c r="G367" s="70">
        <v>25810</v>
      </c>
      <c r="H367" s="55">
        <v>1</v>
      </c>
      <c r="I367" s="56" t="s">
        <v>10</v>
      </c>
      <c r="J367" s="70">
        <f>SUM(G367*H367)</f>
        <v>25810</v>
      </c>
      <c r="K367" s="75"/>
      <c r="L367" s="75"/>
    </row>
    <row r="368" spans="1:12" ht="12.6" customHeight="1" x14ac:dyDescent="0.2">
      <c r="A368" s="22"/>
      <c r="B368" s="22"/>
      <c r="C368" s="22"/>
      <c r="D368" s="22"/>
      <c r="E368" s="22"/>
      <c r="F368" s="51" t="s">
        <v>14</v>
      </c>
      <c r="G368" s="75"/>
      <c r="H368" s="83"/>
      <c r="I368" s="88"/>
      <c r="J368" s="73">
        <f>SUM(J367)</f>
        <v>25810</v>
      </c>
      <c r="K368" s="61">
        <f>SUM(K366:K367)</f>
        <v>5900</v>
      </c>
      <c r="L368" s="73">
        <f>SUM(J368:K368)</f>
        <v>31710</v>
      </c>
    </row>
    <row r="369" spans="1:12" ht="12.6" customHeight="1" x14ac:dyDescent="0.2">
      <c r="A369" s="28"/>
      <c r="B369" s="28"/>
      <c r="C369" s="28"/>
      <c r="D369" s="28"/>
      <c r="E369" s="28"/>
      <c r="F369" s="28"/>
      <c r="G369" s="28"/>
      <c r="H369" s="27"/>
      <c r="I369" s="48"/>
      <c r="J369" s="28"/>
      <c r="K369" s="32"/>
      <c r="L369" s="30"/>
    </row>
    <row r="370" spans="1:12" ht="12.6" customHeight="1" x14ac:dyDescent="0.2">
      <c r="A370" s="51" t="s">
        <v>174</v>
      </c>
      <c r="B370" s="52" t="s">
        <v>175</v>
      </c>
      <c r="C370" s="22"/>
      <c r="D370" s="22"/>
      <c r="E370" s="22"/>
      <c r="F370" s="35"/>
      <c r="G370" s="35"/>
      <c r="H370" s="22"/>
      <c r="I370" s="62" t="s">
        <v>9</v>
      </c>
      <c r="J370" s="35"/>
      <c r="K370" s="35"/>
      <c r="L370" s="35"/>
    </row>
    <row r="371" spans="1:12" ht="12.6" customHeight="1" x14ac:dyDescent="0.2">
      <c r="A371" s="53" t="s">
        <v>174</v>
      </c>
      <c r="B371" s="59" t="s">
        <v>175</v>
      </c>
      <c r="C371" s="22"/>
      <c r="D371" s="22"/>
      <c r="E371" s="22"/>
      <c r="F371" s="22"/>
      <c r="G371" s="94">
        <v>448080</v>
      </c>
      <c r="H371" s="55">
        <v>1</v>
      </c>
      <c r="I371" s="56" t="s">
        <v>10</v>
      </c>
      <c r="J371" s="94">
        <f>SUM(G371*H371)</f>
        <v>448080</v>
      </c>
      <c r="K371" s="22"/>
      <c r="L371" s="22"/>
    </row>
    <row r="372" spans="1:12" ht="12.6" customHeight="1" x14ac:dyDescent="0.2">
      <c r="A372" s="53" t="s">
        <v>397</v>
      </c>
      <c r="B372" s="59" t="s">
        <v>398</v>
      </c>
      <c r="C372" s="22"/>
      <c r="D372" s="22"/>
      <c r="E372" s="22"/>
      <c r="F372" s="22"/>
      <c r="G372" s="64">
        <v>88.16</v>
      </c>
      <c r="H372" s="55">
        <v>20</v>
      </c>
      <c r="I372" s="56" t="s">
        <v>41</v>
      </c>
      <c r="J372" s="94"/>
      <c r="K372" s="60">
        <f>SUM(G372*H372)</f>
        <v>1763.1999999999998</v>
      </c>
      <c r="L372" s="22"/>
    </row>
    <row r="373" spans="1:12" ht="12.6" customHeight="1" x14ac:dyDescent="0.2">
      <c r="A373" s="53" t="s">
        <v>176</v>
      </c>
      <c r="B373" s="59" t="s">
        <v>177</v>
      </c>
      <c r="C373" s="22"/>
      <c r="D373" s="22"/>
      <c r="E373" s="22"/>
      <c r="F373" s="22"/>
      <c r="G373" s="63">
        <v>16.64</v>
      </c>
      <c r="H373" s="81">
        <v>80</v>
      </c>
      <c r="I373" s="56" t="s">
        <v>41</v>
      </c>
      <c r="J373" s="93"/>
      <c r="K373" s="60">
        <f>SUM(G373*H373)</f>
        <v>1331.2</v>
      </c>
      <c r="L373" s="22"/>
    </row>
    <row r="374" spans="1:12" ht="12.6" customHeight="1" x14ac:dyDescent="0.2">
      <c r="A374" s="53" t="s">
        <v>178</v>
      </c>
      <c r="B374" s="59" t="s">
        <v>179</v>
      </c>
      <c r="C374" s="22"/>
      <c r="D374" s="22"/>
      <c r="E374" s="22"/>
      <c r="F374" s="22"/>
      <c r="G374" s="63">
        <v>14.09</v>
      </c>
      <c r="H374" s="81">
        <v>80</v>
      </c>
      <c r="I374" s="56" t="s">
        <v>41</v>
      </c>
      <c r="J374" s="93"/>
      <c r="K374" s="60">
        <f>SUM(G374*H374)</f>
        <v>1127.2</v>
      </c>
      <c r="L374" s="22"/>
    </row>
    <row r="375" spans="1:12" ht="12.6" customHeight="1" x14ac:dyDescent="0.2">
      <c r="A375" s="35"/>
      <c r="B375" s="35"/>
      <c r="C375" s="35"/>
      <c r="D375" s="35"/>
      <c r="E375" s="35"/>
      <c r="F375" s="51" t="s">
        <v>14</v>
      </c>
      <c r="G375" s="22"/>
      <c r="H375" s="22"/>
      <c r="I375" s="125"/>
      <c r="J375" s="74">
        <f>SUM(J371:J374)</f>
        <v>448080</v>
      </c>
      <c r="K375" s="61">
        <f>SUM(K372:K374)</f>
        <v>4221.5999999999995</v>
      </c>
      <c r="L375" s="74">
        <f>SUM(J375:K375)</f>
        <v>452301.6</v>
      </c>
    </row>
    <row r="376" spans="1:12" ht="12.6" customHeight="1" x14ac:dyDescent="0.2">
      <c r="A376" s="28"/>
      <c r="B376" s="28"/>
      <c r="C376" s="28"/>
      <c r="D376" s="28"/>
      <c r="E376" s="28"/>
      <c r="F376" s="28"/>
      <c r="G376" s="28"/>
      <c r="H376" s="27"/>
      <c r="I376" s="46"/>
      <c r="J376" s="28"/>
      <c r="K376" s="32"/>
      <c r="L376" s="29"/>
    </row>
    <row r="377" spans="1:12" ht="12.6" customHeight="1" x14ac:dyDescent="0.2">
      <c r="A377" s="51" t="s">
        <v>180</v>
      </c>
      <c r="B377" s="52" t="s">
        <v>181</v>
      </c>
      <c r="C377" s="22"/>
      <c r="D377" s="22"/>
      <c r="E377" s="22"/>
      <c r="F377" s="22"/>
      <c r="G377" s="22"/>
      <c r="H377" s="22"/>
      <c r="I377" s="62" t="s">
        <v>3</v>
      </c>
      <c r="J377" s="22"/>
      <c r="K377" s="22"/>
      <c r="L377" s="22"/>
    </row>
    <row r="378" spans="1:12" ht="12.6" customHeight="1" x14ac:dyDescent="0.2">
      <c r="A378" s="53">
        <v>8971</v>
      </c>
      <c r="B378" s="59" t="s">
        <v>182</v>
      </c>
      <c r="C378" s="22"/>
      <c r="D378" s="22"/>
      <c r="E378" s="22"/>
      <c r="F378" s="22"/>
      <c r="G378" s="54">
        <v>503.9</v>
      </c>
      <c r="H378" s="55">
        <v>1</v>
      </c>
      <c r="I378" s="56" t="s">
        <v>34</v>
      </c>
      <c r="J378" s="54">
        <f>SUM(G378*H378)</f>
        <v>503.9</v>
      </c>
      <c r="K378" s="22"/>
      <c r="L378" s="22"/>
    </row>
    <row r="379" spans="1:12" ht="12.6" customHeight="1" x14ac:dyDescent="0.2">
      <c r="A379" s="53" t="s">
        <v>178</v>
      </c>
      <c r="B379" s="59" t="s">
        <v>179</v>
      </c>
      <c r="C379" s="22"/>
      <c r="D379" s="22"/>
      <c r="E379" s="22"/>
      <c r="F379" s="22"/>
      <c r="G379" s="63">
        <v>14.09</v>
      </c>
      <c r="H379" s="55">
        <v>1</v>
      </c>
      <c r="I379" s="56" t="s">
        <v>41</v>
      </c>
      <c r="J379" s="22"/>
      <c r="K379" s="64">
        <f>SUM(G379*H379)</f>
        <v>14.09</v>
      </c>
      <c r="L379" s="22"/>
    </row>
    <row r="380" spans="1:12" ht="12.6" customHeight="1" x14ac:dyDescent="0.2">
      <c r="A380" s="53" t="s">
        <v>176</v>
      </c>
      <c r="B380" s="59" t="s">
        <v>177</v>
      </c>
      <c r="C380" s="22"/>
      <c r="D380" s="22"/>
      <c r="E380" s="22"/>
      <c r="F380" s="22"/>
      <c r="G380" s="63">
        <v>16.64</v>
      </c>
      <c r="H380" s="55">
        <v>1</v>
      </c>
      <c r="I380" s="56" t="s">
        <v>41</v>
      </c>
      <c r="J380" s="93"/>
      <c r="K380" s="64">
        <f>SUM(G380*H380)</f>
        <v>16.64</v>
      </c>
      <c r="L380" s="22"/>
    </row>
    <row r="381" spans="1:12" ht="12.6" customHeight="1" x14ac:dyDescent="0.2">
      <c r="A381" s="22"/>
      <c r="B381" s="22"/>
      <c r="C381" s="22"/>
      <c r="D381" s="22"/>
      <c r="E381" s="22"/>
      <c r="F381" s="51" t="s">
        <v>14</v>
      </c>
      <c r="G381" s="22"/>
      <c r="H381" s="22"/>
      <c r="I381" s="125"/>
      <c r="J381" s="57">
        <f>SUM(J378:J379)</f>
        <v>503.9</v>
      </c>
      <c r="K381" s="79">
        <f>SUM(K379:K380)</f>
        <v>30.73</v>
      </c>
      <c r="L381" s="79">
        <f>SUM(J381:K381)</f>
        <v>534.63</v>
      </c>
    </row>
    <row r="382" spans="1:12" ht="12.6" customHeight="1" x14ac:dyDescent="0.2">
      <c r="H382" s="3"/>
      <c r="I382" s="45"/>
      <c r="K382" s="10"/>
      <c r="L382" s="9"/>
    </row>
    <row r="383" spans="1:12" ht="12.6" customHeight="1" x14ac:dyDescent="0.2">
      <c r="A383" s="51" t="s">
        <v>183</v>
      </c>
      <c r="B383" s="52" t="s">
        <v>184</v>
      </c>
      <c r="C383" s="22"/>
      <c r="D383" s="22"/>
      <c r="E383" s="22"/>
      <c r="F383" s="22"/>
      <c r="G383" s="22"/>
      <c r="H383" s="51" t="s">
        <v>3</v>
      </c>
      <c r="I383" s="125"/>
      <c r="J383" s="22"/>
      <c r="K383" s="22"/>
      <c r="L383" s="22"/>
    </row>
    <row r="384" spans="1:12" ht="12.6" customHeight="1" x14ac:dyDescent="0.2">
      <c r="A384" s="53" t="s">
        <v>185</v>
      </c>
      <c r="B384" s="59" t="s">
        <v>186</v>
      </c>
      <c r="C384" s="22"/>
      <c r="D384" s="22"/>
      <c r="E384" s="22"/>
      <c r="F384" s="22"/>
      <c r="G384" s="63">
        <v>75</v>
      </c>
      <c r="H384" s="55">
        <v>1</v>
      </c>
      <c r="I384" s="56" t="s">
        <v>34</v>
      </c>
      <c r="J384" s="63">
        <f>SUM(G384*H384)</f>
        <v>75</v>
      </c>
      <c r="K384" s="22"/>
      <c r="L384" s="22"/>
    </row>
    <row r="385" spans="1:12" ht="12.6" customHeight="1" x14ac:dyDescent="0.2">
      <c r="A385" s="53" t="s">
        <v>178</v>
      </c>
      <c r="B385" s="59" t="s">
        <v>179</v>
      </c>
      <c r="C385" s="22"/>
      <c r="D385" s="22"/>
      <c r="E385" s="22"/>
      <c r="F385" s="22"/>
      <c r="G385" s="63">
        <v>14.09</v>
      </c>
      <c r="H385" s="55">
        <v>0.4</v>
      </c>
      <c r="I385" s="56" t="s">
        <v>41</v>
      </c>
      <c r="J385" s="22"/>
      <c r="K385" s="64">
        <f>SUM(G385*H385)</f>
        <v>5.6360000000000001</v>
      </c>
      <c r="L385" s="22"/>
    </row>
    <row r="386" spans="1:12" ht="12.6" customHeight="1" x14ac:dyDescent="0.2">
      <c r="A386" s="53" t="s">
        <v>176</v>
      </c>
      <c r="B386" s="59" t="s">
        <v>177</v>
      </c>
      <c r="C386" s="22"/>
      <c r="D386" s="22"/>
      <c r="E386" s="22"/>
      <c r="F386" s="22"/>
      <c r="G386" s="63">
        <v>16.64</v>
      </c>
      <c r="H386" s="55">
        <v>0.4</v>
      </c>
      <c r="I386" s="56" t="s">
        <v>41</v>
      </c>
      <c r="J386" s="22"/>
      <c r="K386" s="64">
        <f>SUM(G386*H386)</f>
        <v>6.6560000000000006</v>
      </c>
      <c r="L386" s="22"/>
    </row>
    <row r="387" spans="1:12" ht="12.6" customHeight="1" x14ac:dyDescent="0.2">
      <c r="A387" s="22"/>
      <c r="B387" s="22"/>
      <c r="C387" s="22"/>
      <c r="D387" s="22"/>
      <c r="E387" s="22"/>
      <c r="F387" s="51" t="s">
        <v>14</v>
      </c>
      <c r="G387" s="22"/>
      <c r="I387" s="15"/>
      <c r="J387" s="68">
        <f>SUM(J384:J386)</f>
        <v>75</v>
      </c>
      <c r="K387" s="68">
        <f>SUM(K384:K386)+0.01</f>
        <v>12.302000000000001</v>
      </c>
      <c r="L387" s="68">
        <f>SUM(J387:K387)</f>
        <v>87.302000000000007</v>
      </c>
    </row>
    <row r="388" spans="1:12" ht="12.6" customHeight="1" x14ac:dyDescent="0.2">
      <c r="H388" s="3"/>
      <c r="I388" s="43"/>
      <c r="K388" s="11"/>
      <c r="L388" s="11"/>
    </row>
    <row r="389" spans="1:12" ht="28.15" customHeight="1" x14ac:dyDescent="0.2">
      <c r="A389" s="51" t="s">
        <v>187</v>
      </c>
      <c r="B389" s="242" t="s">
        <v>396</v>
      </c>
      <c r="C389" s="242"/>
      <c r="D389" s="242"/>
      <c r="E389" s="242"/>
      <c r="F389" s="35"/>
      <c r="G389" s="35"/>
      <c r="H389" s="22"/>
      <c r="I389" s="62" t="s">
        <v>9</v>
      </c>
      <c r="J389" s="35"/>
      <c r="K389" s="35"/>
      <c r="L389" s="35"/>
    </row>
    <row r="390" spans="1:12" ht="24" customHeight="1" x14ac:dyDescent="0.2">
      <c r="A390" s="53" t="s">
        <v>187</v>
      </c>
      <c r="B390" s="238" t="s">
        <v>396</v>
      </c>
      <c r="C390" s="238"/>
      <c r="D390" s="238"/>
      <c r="E390" s="238"/>
      <c r="F390" s="35"/>
      <c r="G390" s="70">
        <v>191410</v>
      </c>
      <c r="H390" s="55">
        <v>1</v>
      </c>
      <c r="I390" s="56" t="s">
        <v>10</v>
      </c>
      <c r="J390" s="70">
        <f>SUM(G390*H390)</f>
        <v>191410</v>
      </c>
      <c r="K390" s="22"/>
      <c r="L390" s="22"/>
    </row>
    <row r="391" spans="1:12" ht="12.6" customHeight="1" x14ac:dyDescent="0.2">
      <c r="A391" s="53" t="s">
        <v>397</v>
      </c>
      <c r="B391" s="59" t="s">
        <v>398</v>
      </c>
      <c r="C391" s="22"/>
      <c r="D391" s="22"/>
      <c r="E391" s="22"/>
      <c r="F391" s="22"/>
      <c r="G391" s="64">
        <v>88.16</v>
      </c>
      <c r="H391" s="55">
        <v>40</v>
      </c>
      <c r="I391" s="56" t="s">
        <v>41</v>
      </c>
      <c r="J391" s="94"/>
      <c r="K391" s="60">
        <f>SUM(G391*H391)</f>
        <v>3526.3999999999996</v>
      </c>
      <c r="L391" s="22"/>
    </row>
    <row r="392" spans="1:12" ht="12.6" customHeight="1" x14ac:dyDescent="0.2">
      <c r="A392" s="53" t="s">
        <v>176</v>
      </c>
      <c r="B392" s="59" t="s">
        <v>177</v>
      </c>
      <c r="C392" s="22"/>
      <c r="D392" s="22"/>
      <c r="E392" s="22"/>
      <c r="F392" s="35"/>
      <c r="G392" s="63">
        <v>16.64</v>
      </c>
      <c r="H392" s="81">
        <v>225</v>
      </c>
      <c r="I392" s="56" t="s">
        <v>41</v>
      </c>
      <c r="J392" s="22"/>
      <c r="K392" s="71">
        <f>SUM(G392*H392)</f>
        <v>3744</v>
      </c>
      <c r="L392" s="22"/>
    </row>
    <row r="393" spans="1:12" ht="12.6" customHeight="1" x14ac:dyDescent="0.2">
      <c r="A393" s="53" t="s">
        <v>178</v>
      </c>
      <c r="B393" s="59" t="s">
        <v>179</v>
      </c>
      <c r="C393" s="22"/>
      <c r="D393" s="22"/>
      <c r="E393" s="22"/>
      <c r="F393" s="35"/>
      <c r="G393" s="63">
        <v>14.09</v>
      </c>
      <c r="H393" s="81">
        <v>225</v>
      </c>
      <c r="I393" s="56" t="s">
        <v>41</v>
      </c>
      <c r="J393" s="22"/>
      <c r="K393" s="71">
        <f>SUM(G393*H393)</f>
        <v>3170.25</v>
      </c>
      <c r="L393" s="22"/>
    </row>
    <row r="394" spans="1:12" ht="12.6" customHeight="1" x14ac:dyDescent="0.2">
      <c r="A394" s="35"/>
      <c r="B394" s="35"/>
      <c r="C394" s="35"/>
      <c r="D394" s="35"/>
      <c r="E394" s="35"/>
      <c r="F394" s="51" t="s">
        <v>14</v>
      </c>
      <c r="G394" s="22"/>
      <c r="H394" s="22"/>
      <c r="I394" s="125"/>
      <c r="J394" s="73">
        <f>SUM(J390:J393)</f>
        <v>191410</v>
      </c>
      <c r="K394" s="79">
        <f>SUM(K391:K393)</f>
        <v>10440.65</v>
      </c>
      <c r="L394" s="73">
        <f>SUM(J394:K394)</f>
        <v>201850.65</v>
      </c>
    </row>
    <row r="395" spans="1:12" ht="12.6" customHeight="1" x14ac:dyDescent="0.2">
      <c r="H395" s="3"/>
      <c r="I395" s="49"/>
      <c r="K395" s="9"/>
      <c r="L395" s="13"/>
    </row>
    <row r="396" spans="1:12" ht="12.6" customHeight="1" x14ac:dyDescent="0.2">
      <c r="A396" s="51" t="s">
        <v>188</v>
      </c>
      <c r="B396" s="52" t="s">
        <v>189</v>
      </c>
      <c r="C396" s="22"/>
      <c r="D396" s="22"/>
      <c r="E396" s="22"/>
      <c r="F396" s="22"/>
      <c r="G396" s="22"/>
      <c r="I396" s="62" t="s">
        <v>3</v>
      </c>
      <c r="J396" s="22"/>
      <c r="K396" s="22"/>
      <c r="L396" s="22"/>
    </row>
    <row r="397" spans="1:12" ht="12.6" customHeight="1" x14ac:dyDescent="0.2">
      <c r="A397" s="53" t="s">
        <v>190</v>
      </c>
      <c r="B397" s="59" t="s">
        <v>191</v>
      </c>
      <c r="C397" s="22"/>
      <c r="D397" s="22"/>
      <c r="E397" s="22"/>
      <c r="F397" s="22"/>
      <c r="G397" s="64">
        <v>0.2</v>
      </c>
      <c r="H397" s="55">
        <v>1</v>
      </c>
      <c r="I397" s="56" t="s">
        <v>34</v>
      </c>
      <c r="J397" s="64">
        <f>SUM(G397*H397)</f>
        <v>0.2</v>
      </c>
      <c r="K397" s="22"/>
      <c r="L397" s="22"/>
    </row>
    <row r="398" spans="1:12" ht="12.6" customHeight="1" x14ac:dyDescent="0.2">
      <c r="A398" s="53" t="s">
        <v>176</v>
      </c>
      <c r="B398" s="59" t="s">
        <v>177</v>
      </c>
      <c r="C398" s="22"/>
      <c r="D398" s="22"/>
      <c r="E398" s="22"/>
      <c r="F398" s="22"/>
      <c r="G398" s="63">
        <v>16.64</v>
      </c>
      <c r="H398" s="55">
        <v>0.91154999999999997</v>
      </c>
      <c r="I398" s="56" t="s">
        <v>41</v>
      </c>
      <c r="J398" s="22"/>
      <c r="K398" s="64">
        <f>SUM(G398*H398)</f>
        <v>15.168191999999999</v>
      </c>
      <c r="L398" s="22"/>
    </row>
    <row r="399" spans="1:12" ht="12.6" customHeight="1" x14ac:dyDescent="0.2">
      <c r="A399" s="53" t="s">
        <v>178</v>
      </c>
      <c r="B399" s="59" t="s">
        <v>179</v>
      </c>
      <c r="C399" s="22"/>
      <c r="D399" s="22"/>
      <c r="E399" s="22"/>
      <c r="F399" s="22"/>
      <c r="G399" s="63">
        <v>14.09</v>
      </c>
      <c r="H399" s="55">
        <v>0.91154999999999997</v>
      </c>
      <c r="I399" s="56" t="s">
        <v>41</v>
      </c>
      <c r="J399" s="22"/>
      <c r="K399" s="64">
        <f>SUM(G399*H399)</f>
        <v>12.8437395</v>
      </c>
      <c r="L399" s="22"/>
    </row>
    <row r="400" spans="1:12" ht="12.6" customHeight="1" x14ac:dyDescent="0.2">
      <c r="A400" s="22"/>
      <c r="B400" s="22"/>
      <c r="C400" s="22"/>
      <c r="D400" s="22"/>
      <c r="E400" s="22"/>
      <c r="F400" s="51" t="s">
        <v>14</v>
      </c>
      <c r="G400" s="22"/>
      <c r="I400" s="125"/>
      <c r="J400" s="65">
        <f>SUM(J397:J399)</f>
        <v>0.2</v>
      </c>
      <c r="K400" s="68">
        <f>SUM(K398:K399)</f>
        <v>28.011931499999999</v>
      </c>
      <c r="L400" s="68">
        <f>SUM(J400:K400)</f>
        <v>28.211931499999999</v>
      </c>
    </row>
    <row r="401" spans="1:12" ht="12.6" customHeight="1" x14ac:dyDescent="0.2">
      <c r="A401" s="22"/>
      <c r="B401" s="22"/>
      <c r="C401" s="22"/>
      <c r="D401" s="22"/>
      <c r="E401" s="22"/>
      <c r="F401" s="22"/>
      <c r="G401" s="22"/>
      <c r="H401" s="51"/>
      <c r="I401" s="125"/>
      <c r="J401" s="65"/>
      <c r="K401" s="68"/>
      <c r="L401" s="68"/>
    </row>
    <row r="402" spans="1:12" ht="12.6" customHeight="1" x14ac:dyDescent="0.2">
      <c r="A402" s="51" t="s">
        <v>192</v>
      </c>
      <c r="B402" s="52" t="s">
        <v>193</v>
      </c>
      <c r="C402" s="22"/>
      <c r="D402" s="22"/>
      <c r="E402" s="22"/>
      <c r="F402" s="22"/>
      <c r="G402" s="22"/>
      <c r="I402" s="62" t="s">
        <v>67</v>
      </c>
      <c r="J402" s="22"/>
      <c r="K402" s="22"/>
      <c r="L402" s="22"/>
    </row>
    <row r="403" spans="1:12" ht="12.6" customHeight="1" x14ac:dyDescent="0.2">
      <c r="A403" s="53" t="s">
        <v>194</v>
      </c>
      <c r="B403" s="59" t="s">
        <v>195</v>
      </c>
      <c r="C403" s="22"/>
      <c r="D403" s="22"/>
      <c r="E403" s="22"/>
      <c r="F403" s="22"/>
      <c r="G403" s="63">
        <v>21.99</v>
      </c>
      <c r="H403" s="55">
        <v>0.33</v>
      </c>
      <c r="I403" s="56" t="s">
        <v>34</v>
      </c>
      <c r="J403" s="64">
        <f>SUM(G403*H403)</f>
        <v>7.2566999999999995</v>
      </c>
      <c r="K403" s="22"/>
      <c r="L403" s="22"/>
    </row>
    <row r="404" spans="1:12" ht="12.6" customHeight="1" x14ac:dyDescent="0.2">
      <c r="A404" s="53" t="s">
        <v>196</v>
      </c>
      <c r="B404" s="59" t="s">
        <v>197</v>
      </c>
      <c r="C404" s="22"/>
      <c r="D404" s="22"/>
      <c r="E404" s="22"/>
      <c r="F404" s="22"/>
      <c r="G404" s="63">
        <v>69.03</v>
      </c>
      <c r="H404" s="55">
        <v>1</v>
      </c>
      <c r="I404" s="56" t="s">
        <v>104</v>
      </c>
      <c r="J404" s="64">
        <f>SUM(G404*H404)</f>
        <v>69.03</v>
      </c>
      <c r="K404" s="22"/>
      <c r="L404" s="22"/>
    </row>
    <row r="405" spans="1:12" ht="12.6" customHeight="1" x14ac:dyDescent="0.2">
      <c r="A405" s="53" t="s">
        <v>176</v>
      </c>
      <c r="B405" s="59" t="s">
        <v>177</v>
      </c>
      <c r="C405" s="22"/>
      <c r="D405" s="22"/>
      <c r="E405" s="22"/>
      <c r="F405" s="22"/>
      <c r="G405" s="63">
        <v>16.64</v>
      </c>
      <c r="H405" s="55">
        <v>1.75</v>
      </c>
      <c r="I405" s="56" t="s">
        <v>41</v>
      </c>
      <c r="J405" s="22"/>
      <c r="K405" s="64">
        <f>SUM(G405*H405)</f>
        <v>29.12</v>
      </c>
      <c r="L405" s="22"/>
    </row>
    <row r="406" spans="1:12" ht="12.6" customHeight="1" x14ac:dyDescent="0.2">
      <c r="A406" s="53" t="s">
        <v>178</v>
      </c>
      <c r="B406" s="59" t="s">
        <v>179</v>
      </c>
      <c r="C406" s="22"/>
      <c r="D406" s="22"/>
      <c r="E406" s="22"/>
      <c r="F406" s="22"/>
      <c r="G406" s="63">
        <v>14.09</v>
      </c>
      <c r="H406" s="55">
        <v>1.75</v>
      </c>
      <c r="I406" s="56" t="s">
        <v>41</v>
      </c>
      <c r="J406" s="22"/>
      <c r="K406" s="64">
        <f>SUM(G406*H406)</f>
        <v>24.657499999999999</v>
      </c>
      <c r="L406" s="22"/>
    </row>
    <row r="407" spans="1:12" ht="12.6" customHeight="1" x14ac:dyDescent="0.2">
      <c r="A407" s="22"/>
      <c r="B407" s="22"/>
      <c r="C407" s="22"/>
      <c r="D407" s="22"/>
      <c r="E407" s="22"/>
      <c r="F407" s="51" t="s">
        <v>14</v>
      </c>
      <c r="G407" s="22"/>
      <c r="I407" s="15"/>
      <c r="J407" s="68">
        <f>SUM(J403:J406)</f>
        <v>76.286699999999996</v>
      </c>
      <c r="K407" s="68">
        <f>SUM(K405:K406)</f>
        <v>53.777500000000003</v>
      </c>
      <c r="L407" s="57">
        <f>SUM(J407:K407)+0.01</f>
        <v>130.07419999999999</v>
      </c>
    </row>
    <row r="408" spans="1:12" ht="12.6" customHeight="1" x14ac:dyDescent="0.2">
      <c r="A408" s="22"/>
      <c r="B408" s="22"/>
      <c r="C408" s="22"/>
      <c r="D408" s="22"/>
      <c r="E408" s="22"/>
      <c r="F408" s="51"/>
      <c r="G408" s="22"/>
      <c r="I408" s="15"/>
      <c r="J408" s="68"/>
      <c r="K408" s="68"/>
      <c r="L408" s="57"/>
    </row>
    <row r="409" spans="1:12" ht="12.6" customHeight="1" x14ac:dyDescent="0.2">
      <c r="A409" s="51" t="s">
        <v>279</v>
      </c>
      <c r="B409" s="52" t="s">
        <v>280</v>
      </c>
      <c r="C409" s="22"/>
      <c r="D409" s="22"/>
      <c r="E409" s="22"/>
      <c r="F409" s="22"/>
      <c r="G409" s="22"/>
      <c r="I409" s="62" t="s">
        <v>67</v>
      </c>
      <c r="J409" s="22"/>
      <c r="K409" s="22"/>
      <c r="L409" s="22"/>
    </row>
    <row r="410" spans="1:12" ht="12.6" customHeight="1" x14ac:dyDescent="0.2">
      <c r="A410" s="53">
        <v>7165</v>
      </c>
      <c r="B410" s="59" t="s">
        <v>281</v>
      </c>
      <c r="C410" s="22"/>
      <c r="D410" s="22"/>
      <c r="E410" s="22"/>
      <c r="F410" s="22"/>
      <c r="G410" s="63">
        <v>193</v>
      </c>
      <c r="H410" s="55">
        <v>1</v>
      </c>
      <c r="I410" s="56" t="s">
        <v>34</v>
      </c>
      <c r="J410" s="64">
        <f>SUM(G410*H410)</f>
        <v>193</v>
      </c>
      <c r="K410" s="22"/>
      <c r="L410" s="22"/>
    </row>
    <row r="411" spans="1:12" ht="12.6" customHeight="1" x14ac:dyDescent="0.2">
      <c r="A411" s="53" t="s">
        <v>282</v>
      </c>
      <c r="B411" s="59" t="s">
        <v>283</v>
      </c>
      <c r="C411" s="22"/>
      <c r="D411" s="22"/>
      <c r="E411" s="22"/>
      <c r="F411" s="22"/>
      <c r="G411" s="63">
        <v>6.74</v>
      </c>
      <c r="H411" s="55">
        <v>2</v>
      </c>
      <c r="I411" s="56" t="s">
        <v>104</v>
      </c>
      <c r="J411" s="64">
        <f>SUM(G411*H411)</f>
        <v>13.48</v>
      </c>
      <c r="K411" s="22"/>
      <c r="L411" s="22"/>
    </row>
    <row r="412" spans="1:12" ht="12.6" customHeight="1" x14ac:dyDescent="0.2">
      <c r="A412" s="53" t="s">
        <v>176</v>
      </c>
      <c r="B412" s="59" t="s">
        <v>177</v>
      </c>
      <c r="C412" s="22"/>
      <c r="D412" s="22"/>
      <c r="E412" s="22"/>
      <c r="F412" s="22"/>
      <c r="G412" s="63">
        <v>16.64</v>
      </c>
      <c r="H412" s="55">
        <v>0.8</v>
      </c>
      <c r="I412" s="56" t="s">
        <v>41</v>
      </c>
      <c r="J412" s="22"/>
      <c r="K412" s="64">
        <f>SUM(G412*H412)</f>
        <v>13.312000000000001</v>
      </c>
      <c r="L412" s="22"/>
    </row>
    <row r="413" spans="1:12" ht="12.6" customHeight="1" x14ac:dyDescent="0.2">
      <c r="A413" s="53" t="s">
        <v>178</v>
      </c>
      <c r="B413" s="59" t="s">
        <v>179</v>
      </c>
      <c r="C413" s="22"/>
      <c r="D413" s="22"/>
      <c r="E413" s="22"/>
      <c r="F413" s="22"/>
      <c r="G413" s="63">
        <v>14.09</v>
      </c>
      <c r="H413" s="55">
        <v>0.8</v>
      </c>
      <c r="I413" s="56" t="s">
        <v>41</v>
      </c>
      <c r="J413" s="22"/>
      <c r="K413" s="64">
        <f>SUM(G413*H413)</f>
        <v>11.272</v>
      </c>
      <c r="L413" s="22"/>
    </row>
    <row r="414" spans="1:12" ht="12.6" customHeight="1" x14ac:dyDescent="0.2">
      <c r="A414" s="22"/>
      <c r="B414" s="22"/>
      <c r="C414" s="22"/>
      <c r="D414" s="22"/>
      <c r="E414" s="22"/>
      <c r="F414" s="51" t="s">
        <v>14</v>
      </c>
      <c r="G414" s="22"/>
      <c r="I414" s="15"/>
      <c r="J414" s="68">
        <f>SUM(J410:J413)</f>
        <v>206.48</v>
      </c>
      <c r="K414" s="68">
        <f>SUM(K412:K413)</f>
        <v>24.584000000000003</v>
      </c>
      <c r="L414" s="57">
        <f>SUM(J414:K414)</f>
        <v>231.06399999999999</v>
      </c>
    </row>
    <row r="415" spans="1:12" ht="12.6" customHeight="1" x14ac:dyDescent="0.2">
      <c r="A415" s="22"/>
      <c r="B415" s="22"/>
      <c r="C415" s="22"/>
      <c r="D415" s="22"/>
      <c r="E415" s="22"/>
      <c r="F415" s="51"/>
      <c r="G415" s="22"/>
      <c r="I415" s="15"/>
      <c r="J415" s="68"/>
      <c r="K415" s="68"/>
      <c r="L415" s="57"/>
    </row>
    <row r="416" spans="1:12" ht="29.45" customHeight="1" x14ac:dyDescent="0.2">
      <c r="A416" s="3" t="s">
        <v>331</v>
      </c>
      <c r="B416" s="237" t="s">
        <v>360</v>
      </c>
      <c r="C416" s="237"/>
      <c r="D416" s="237"/>
      <c r="E416" s="237"/>
      <c r="F416" s="237"/>
      <c r="I416" s="37" t="s">
        <v>72</v>
      </c>
    </row>
    <row r="417" spans="1:12" ht="18.600000000000001" customHeight="1" x14ac:dyDescent="0.2">
      <c r="A417" s="5" t="s">
        <v>330</v>
      </c>
      <c r="B417" s="239" t="s">
        <v>335</v>
      </c>
      <c r="C417" s="239"/>
      <c r="D417" s="239"/>
      <c r="E417" s="239"/>
      <c r="F417" s="239"/>
      <c r="G417" s="99">
        <v>0.17</v>
      </c>
      <c r="H417" s="110">
        <v>24.4</v>
      </c>
      <c r="I417" s="38" t="s">
        <v>34</v>
      </c>
      <c r="J417" s="99">
        <f>SUM(G417*H417)</f>
        <v>4.1479999999999997</v>
      </c>
    </row>
    <row r="418" spans="1:12" ht="12.6" customHeight="1" x14ac:dyDescent="0.2">
      <c r="A418" s="5" t="s">
        <v>329</v>
      </c>
      <c r="B418" s="126" t="s">
        <v>328</v>
      </c>
      <c r="G418" s="100">
        <v>22.53</v>
      </c>
      <c r="H418" s="7">
        <v>1.2466999999999999</v>
      </c>
      <c r="I418" s="38" t="s">
        <v>34</v>
      </c>
      <c r="J418" s="99">
        <f>SUM(G418*H418)</f>
        <v>28.088151</v>
      </c>
    </row>
    <row r="419" spans="1:12" ht="18" customHeight="1" x14ac:dyDescent="0.2">
      <c r="A419" s="53" t="s">
        <v>332</v>
      </c>
      <c r="B419" s="238" t="s">
        <v>337</v>
      </c>
      <c r="C419" s="238"/>
      <c r="D419" s="238"/>
      <c r="E419" s="238"/>
      <c r="F419" s="238"/>
      <c r="G419" s="71">
        <v>766.87</v>
      </c>
      <c r="H419" s="55">
        <v>1.2</v>
      </c>
      <c r="I419" s="56" t="s">
        <v>34</v>
      </c>
      <c r="J419" s="71">
        <f>SUM(G419*H419)</f>
        <v>920.24400000000003</v>
      </c>
    </row>
    <row r="420" spans="1:12" ht="17.45" customHeight="1" x14ac:dyDescent="0.2">
      <c r="A420" s="5" t="s">
        <v>333</v>
      </c>
      <c r="B420" s="239" t="s">
        <v>344</v>
      </c>
      <c r="C420" s="259"/>
      <c r="D420" s="259"/>
      <c r="E420" s="259"/>
      <c r="F420" s="259"/>
      <c r="G420" s="109">
        <v>18.510000000000002</v>
      </c>
      <c r="H420" s="55">
        <v>4.5</v>
      </c>
      <c r="I420" s="56" t="s">
        <v>308</v>
      </c>
      <c r="J420" s="100">
        <v>64.22</v>
      </c>
      <c r="K420" s="99">
        <v>19.079999999999998</v>
      </c>
    </row>
    <row r="421" spans="1:12" ht="12.6" customHeight="1" x14ac:dyDescent="0.2">
      <c r="A421" s="5" t="s">
        <v>297</v>
      </c>
      <c r="B421" s="126" t="s">
        <v>296</v>
      </c>
      <c r="G421" s="100">
        <v>21.66</v>
      </c>
      <c r="H421" s="7">
        <v>1.7070000000000001</v>
      </c>
      <c r="I421" s="38" t="s">
        <v>41</v>
      </c>
      <c r="J421" s="106">
        <v>3.12</v>
      </c>
      <c r="K421" s="106">
        <v>33.85</v>
      </c>
    </row>
    <row r="422" spans="1:12" ht="12.6" customHeight="1" x14ac:dyDescent="0.2">
      <c r="A422" s="5" t="s">
        <v>295</v>
      </c>
      <c r="B422" s="126" t="s">
        <v>294</v>
      </c>
      <c r="G422" s="100">
        <v>17.96</v>
      </c>
      <c r="H422" s="7">
        <v>0.85299999999999998</v>
      </c>
      <c r="I422" s="38" t="s">
        <v>41</v>
      </c>
      <c r="J422" s="106">
        <v>1.46</v>
      </c>
      <c r="K422" s="106">
        <v>13.86</v>
      </c>
    </row>
    <row r="423" spans="1:12" ht="12.6" customHeight="1" x14ac:dyDescent="0.2">
      <c r="F423" s="3" t="s">
        <v>14</v>
      </c>
      <c r="I423" s="15"/>
      <c r="J423" s="103">
        <f>SUM(J417:J421)</f>
        <v>1019.820151</v>
      </c>
      <c r="K423" s="103">
        <f>SUM(K420:K422)</f>
        <v>66.789999999999992</v>
      </c>
      <c r="L423" s="103">
        <f>SUM(J423:K423)</f>
        <v>1086.6101510000001</v>
      </c>
    </row>
    <row r="424" spans="1:12" ht="12.6" customHeight="1" x14ac:dyDescent="0.2">
      <c r="A424" s="22"/>
      <c r="B424" s="22"/>
      <c r="C424" s="22"/>
      <c r="D424" s="22"/>
      <c r="E424" s="22"/>
      <c r="F424" s="51"/>
      <c r="G424" s="22"/>
      <c r="I424" s="15"/>
      <c r="J424" s="68"/>
      <c r="K424" s="68"/>
      <c r="L424" s="57"/>
    </row>
    <row r="425" spans="1:12" ht="28.9" customHeight="1" x14ac:dyDescent="0.2">
      <c r="A425" s="3" t="s">
        <v>336</v>
      </c>
      <c r="B425" s="237" t="s">
        <v>345</v>
      </c>
      <c r="C425" s="237"/>
      <c r="D425" s="237"/>
      <c r="E425" s="237"/>
      <c r="F425" s="237"/>
      <c r="I425" s="37" t="s">
        <v>72</v>
      </c>
    </row>
    <row r="426" spans="1:12" ht="17.45" customHeight="1" x14ac:dyDescent="0.2">
      <c r="A426" s="5" t="s">
        <v>330</v>
      </c>
      <c r="B426" s="239" t="s">
        <v>335</v>
      </c>
      <c r="C426" s="239"/>
      <c r="D426" s="239"/>
      <c r="E426" s="239"/>
      <c r="F426" s="239"/>
      <c r="G426" s="99">
        <v>0.17</v>
      </c>
      <c r="H426" s="110">
        <v>24.4</v>
      </c>
      <c r="I426" s="38" t="s">
        <v>34</v>
      </c>
      <c r="J426" s="71">
        <f>SUM(G426*H426)</f>
        <v>4.1479999999999997</v>
      </c>
      <c r="K426" s="104"/>
      <c r="L426" s="104"/>
    </row>
    <row r="427" spans="1:12" ht="12.6" customHeight="1" x14ac:dyDescent="0.2">
      <c r="A427" s="5" t="s">
        <v>329</v>
      </c>
      <c r="B427" s="126" t="s">
        <v>328</v>
      </c>
      <c r="G427" s="100">
        <v>22.53</v>
      </c>
      <c r="H427" s="7">
        <v>1.2466999999999999</v>
      </c>
      <c r="I427" s="38" t="s">
        <v>34</v>
      </c>
      <c r="J427" s="71">
        <f>SUM(G427*H427)</f>
        <v>28.088151</v>
      </c>
      <c r="K427" s="104"/>
      <c r="L427" s="104"/>
    </row>
    <row r="428" spans="1:12" ht="18" customHeight="1" x14ac:dyDescent="0.2">
      <c r="A428" s="53" t="s">
        <v>334</v>
      </c>
      <c r="B428" s="238" t="s">
        <v>361</v>
      </c>
      <c r="C428" s="238"/>
      <c r="D428" s="238"/>
      <c r="E428" s="238"/>
      <c r="F428" s="238"/>
      <c r="G428" s="54">
        <v>323.89</v>
      </c>
      <c r="H428" s="7">
        <v>2.2833000000000001</v>
      </c>
      <c r="I428" s="38" t="s">
        <v>34</v>
      </c>
      <c r="J428" s="71">
        <f>SUM(G428*H428)</f>
        <v>739.53803700000003</v>
      </c>
      <c r="K428" s="104"/>
      <c r="L428" s="104"/>
    </row>
    <row r="429" spans="1:12" ht="18.600000000000001" customHeight="1" x14ac:dyDescent="0.2">
      <c r="A429" s="5" t="s">
        <v>333</v>
      </c>
      <c r="B429" s="239" t="s">
        <v>344</v>
      </c>
      <c r="C429" s="239"/>
      <c r="D429" s="239"/>
      <c r="E429" s="239"/>
      <c r="F429" s="239"/>
      <c r="G429" s="109">
        <v>18.510000000000002</v>
      </c>
      <c r="H429" s="55">
        <v>4.5</v>
      </c>
      <c r="I429" s="56" t="s">
        <v>308</v>
      </c>
      <c r="J429" s="106">
        <v>64.22</v>
      </c>
      <c r="K429" s="106">
        <v>19.079999999999998</v>
      </c>
      <c r="L429" s="104"/>
    </row>
    <row r="430" spans="1:12" ht="12.6" customHeight="1" x14ac:dyDescent="0.2">
      <c r="A430" s="5" t="s">
        <v>297</v>
      </c>
      <c r="B430" s="126" t="s">
        <v>296</v>
      </c>
      <c r="G430" s="100">
        <v>21.66</v>
      </c>
      <c r="H430" s="7">
        <v>1.7070000000000001</v>
      </c>
      <c r="I430" s="38" t="s">
        <v>41</v>
      </c>
      <c r="J430" s="106">
        <v>3.12</v>
      </c>
      <c r="K430" s="106">
        <v>33.85</v>
      </c>
      <c r="L430" s="104"/>
    </row>
    <row r="431" spans="1:12" ht="12.6" customHeight="1" x14ac:dyDescent="0.2">
      <c r="A431" s="5" t="s">
        <v>295</v>
      </c>
      <c r="B431" s="126" t="s">
        <v>294</v>
      </c>
      <c r="G431" s="100">
        <v>17.96</v>
      </c>
      <c r="H431" s="7">
        <v>0.85299999999999998</v>
      </c>
      <c r="I431" s="38" t="s">
        <v>41</v>
      </c>
      <c r="J431" s="106">
        <v>1.46</v>
      </c>
      <c r="K431" s="106">
        <v>13.86</v>
      </c>
      <c r="L431" s="104"/>
    </row>
    <row r="432" spans="1:12" ht="12.6" customHeight="1" x14ac:dyDescent="0.2">
      <c r="F432" s="3" t="s">
        <v>14</v>
      </c>
      <c r="I432" s="15"/>
      <c r="J432" s="103">
        <f>SUM(J426:J431)</f>
        <v>840.57418800000005</v>
      </c>
      <c r="K432" s="103">
        <f>SUM(K429:K431)</f>
        <v>66.789999999999992</v>
      </c>
      <c r="L432" s="103">
        <f>SUM(J432:K432)</f>
        <v>907.36418800000001</v>
      </c>
    </row>
    <row r="433" spans="1:12" ht="12.6" customHeight="1" x14ac:dyDescent="0.2">
      <c r="A433" s="22"/>
      <c r="B433" s="22"/>
      <c r="C433" s="22"/>
      <c r="D433" s="22"/>
      <c r="E433" s="22"/>
      <c r="F433" s="51"/>
      <c r="G433" s="22"/>
      <c r="I433" s="15"/>
      <c r="J433" s="79"/>
      <c r="K433" s="79"/>
      <c r="L433" s="79"/>
    </row>
    <row r="434" spans="1:12" ht="31.15" customHeight="1" x14ac:dyDescent="0.2">
      <c r="A434" s="3" t="s">
        <v>343</v>
      </c>
      <c r="B434" s="237" t="s">
        <v>346</v>
      </c>
      <c r="C434" s="237"/>
      <c r="D434" s="237"/>
      <c r="E434" s="237"/>
      <c r="F434" s="237"/>
      <c r="I434" s="37" t="s">
        <v>72</v>
      </c>
    </row>
    <row r="435" spans="1:12" ht="18.600000000000001" customHeight="1" x14ac:dyDescent="0.2">
      <c r="A435" s="5" t="s">
        <v>342</v>
      </c>
      <c r="B435" s="239" t="s">
        <v>348</v>
      </c>
      <c r="C435" s="239"/>
      <c r="D435" s="239"/>
      <c r="E435" s="239"/>
      <c r="F435" s="239"/>
      <c r="G435" s="100">
        <v>34.1</v>
      </c>
      <c r="H435" s="7">
        <v>0.88290000000000002</v>
      </c>
      <c r="I435" s="38" t="s">
        <v>341</v>
      </c>
      <c r="J435" s="71">
        <f>SUM(G435*H435)</f>
        <v>30.106890000000003</v>
      </c>
      <c r="K435" s="104"/>
      <c r="L435" s="104"/>
    </row>
    <row r="436" spans="1:12" ht="18" customHeight="1" x14ac:dyDescent="0.2">
      <c r="A436" s="5" t="s">
        <v>340</v>
      </c>
      <c r="B436" s="239" t="s">
        <v>349</v>
      </c>
      <c r="C436" s="239"/>
      <c r="D436" s="239"/>
      <c r="E436" s="239"/>
      <c r="F436" s="239"/>
      <c r="G436" s="99">
        <v>0.98</v>
      </c>
      <c r="H436" s="7">
        <v>4.8166000000000002</v>
      </c>
      <c r="I436" s="38" t="s">
        <v>34</v>
      </c>
      <c r="J436" s="71">
        <f>SUM(G436*H436)</f>
        <v>4.7202679999999999</v>
      </c>
      <c r="K436" s="104"/>
      <c r="L436" s="104"/>
    </row>
    <row r="437" spans="1:12" ht="17.45" customHeight="1" x14ac:dyDescent="0.2">
      <c r="A437" s="5" t="s">
        <v>339</v>
      </c>
      <c r="B437" s="239" t="s">
        <v>350</v>
      </c>
      <c r="C437" s="239"/>
      <c r="D437" s="239"/>
      <c r="E437" s="239"/>
      <c r="F437" s="239"/>
      <c r="G437" s="100">
        <v>32.25</v>
      </c>
      <c r="H437" s="7">
        <v>6.8503999999999996</v>
      </c>
      <c r="I437" s="38" t="s">
        <v>104</v>
      </c>
      <c r="J437" s="71">
        <f>SUM(G437*H437)</f>
        <v>220.9254</v>
      </c>
      <c r="K437" s="104"/>
      <c r="L437" s="104"/>
    </row>
    <row r="438" spans="1:12" ht="17.45" customHeight="1" x14ac:dyDescent="0.2">
      <c r="A438" s="53" t="s">
        <v>338</v>
      </c>
      <c r="B438" s="238" t="s">
        <v>347</v>
      </c>
      <c r="C438" s="238"/>
      <c r="D438" s="238"/>
      <c r="E438" s="238"/>
      <c r="F438" s="238"/>
      <c r="G438" s="71">
        <v>972.51</v>
      </c>
      <c r="H438" s="55">
        <v>0.7</v>
      </c>
      <c r="I438" s="38" t="s">
        <v>34</v>
      </c>
      <c r="J438" s="71">
        <f>SUM(G438*H438)</f>
        <v>680.75699999999995</v>
      </c>
      <c r="K438" s="104"/>
      <c r="L438" s="104"/>
    </row>
    <row r="439" spans="1:12" ht="17.45" customHeight="1" x14ac:dyDescent="0.2">
      <c r="A439" s="5" t="s">
        <v>333</v>
      </c>
      <c r="B439" s="239" t="s">
        <v>344</v>
      </c>
      <c r="C439" s="239"/>
      <c r="D439" s="239"/>
      <c r="E439" s="239"/>
      <c r="F439" s="239"/>
      <c r="G439" s="109">
        <v>18.510000000000002</v>
      </c>
      <c r="H439" s="55">
        <v>4.5</v>
      </c>
      <c r="I439" s="56" t="s">
        <v>308</v>
      </c>
      <c r="J439" s="106">
        <v>64.22</v>
      </c>
      <c r="K439" s="106">
        <v>19.079999999999998</v>
      </c>
      <c r="L439" s="104"/>
    </row>
    <row r="440" spans="1:12" ht="12.6" customHeight="1" x14ac:dyDescent="0.2">
      <c r="A440" s="5" t="s">
        <v>297</v>
      </c>
      <c r="B440" s="126" t="s">
        <v>296</v>
      </c>
      <c r="G440" s="100">
        <v>21.66</v>
      </c>
      <c r="H440" s="7">
        <v>1.7070000000000001</v>
      </c>
      <c r="I440" s="38" t="s">
        <v>41</v>
      </c>
      <c r="J440" s="106">
        <v>3.12</v>
      </c>
      <c r="K440" s="106">
        <v>33.85</v>
      </c>
      <c r="L440" s="104"/>
    </row>
    <row r="441" spans="1:12" ht="12.6" customHeight="1" x14ac:dyDescent="0.2">
      <c r="A441" s="5" t="s">
        <v>295</v>
      </c>
      <c r="B441" s="126" t="s">
        <v>294</v>
      </c>
      <c r="G441" s="100">
        <v>17.96</v>
      </c>
      <c r="H441" s="7">
        <v>0.85299999999999998</v>
      </c>
      <c r="I441" s="38" t="s">
        <v>41</v>
      </c>
      <c r="J441" s="106">
        <v>1.46</v>
      </c>
      <c r="K441" s="106">
        <v>13.86</v>
      </c>
      <c r="L441" s="104"/>
    </row>
    <row r="442" spans="1:12" ht="12.6" customHeight="1" x14ac:dyDescent="0.2">
      <c r="F442" s="3" t="s">
        <v>14</v>
      </c>
      <c r="I442" s="15"/>
      <c r="J442" s="103">
        <f>SUM(J435:J441)</f>
        <v>1005.309558</v>
      </c>
      <c r="K442" s="103">
        <f>SUM(K439:K441)</f>
        <v>66.789999999999992</v>
      </c>
      <c r="L442" s="103">
        <f>SUM(J442:K442)</f>
        <v>1072.0995580000001</v>
      </c>
    </row>
    <row r="443" spans="1:12" ht="12.6" customHeight="1" x14ac:dyDescent="0.2">
      <c r="A443" s="22"/>
      <c r="B443" s="22"/>
      <c r="C443" s="22"/>
      <c r="D443" s="22"/>
      <c r="E443" s="22"/>
      <c r="F443" s="51"/>
      <c r="G443" s="22"/>
      <c r="I443" s="15"/>
      <c r="J443" s="68"/>
      <c r="K443" s="68"/>
      <c r="L443" s="57"/>
    </row>
    <row r="444" spans="1:12" ht="30.6" customHeight="1" x14ac:dyDescent="0.2">
      <c r="A444" s="3" t="s">
        <v>351</v>
      </c>
      <c r="B444" s="237" t="s">
        <v>352</v>
      </c>
      <c r="C444" s="237"/>
      <c r="D444" s="237"/>
      <c r="E444" s="237"/>
      <c r="F444" s="237"/>
      <c r="I444" s="4" t="s">
        <v>72</v>
      </c>
    </row>
    <row r="445" spans="1:12" ht="17.45" customHeight="1" x14ac:dyDescent="0.2">
      <c r="A445" s="5" t="s">
        <v>330</v>
      </c>
      <c r="B445" s="239" t="s">
        <v>335</v>
      </c>
      <c r="C445" s="239"/>
      <c r="D445" s="239"/>
      <c r="E445" s="239"/>
      <c r="F445" s="239"/>
      <c r="G445" s="99">
        <v>0.17</v>
      </c>
      <c r="H445" s="110">
        <v>24.4</v>
      </c>
      <c r="I445" s="38" t="s">
        <v>34</v>
      </c>
      <c r="J445" s="71">
        <f>SUM(G445*H445)</f>
        <v>4.1479999999999997</v>
      </c>
      <c r="K445" s="104"/>
      <c r="L445" s="104"/>
    </row>
    <row r="446" spans="1:12" ht="12.6" customHeight="1" x14ac:dyDescent="0.2">
      <c r="A446" s="5" t="s">
        <v>329</v>
      </c>
      <c r="B446" s="126" t="s">
        <v>328</v>
      </c>
      <c r="G446" s="100">
        <v>22.53</v>
      </c>
      <c r="H446" s="7">
        <v>1.2466999999999999</v>
      </c>
      <c r="I446" s="38" t="s">
        <v>34</v>
      </c>
      <c r="J446" s="71">
        <f>SUM(G446*H446)</f>
        <v>28.088151</v>
      </c>
      <c r="K446" s="104"/>
      <c r="L446" s="104"/>
    </row>
    <row r="447" spans="1:12" ht="12.6" customHeight="1" x14ac:dyDescent="0.2">
      <c r="A447" s="53">
        <v>4576</v>
      </c>
      <c r="B447" s="239" t="s">
        <v>353</v>
      </c>
      <c r="C447" s="239"/>
      <c r="D447" s="239"/>
      <c r="E447" s="239"/>
      <c r="F447" s="239"/>
      <c r="G447" s="71">
        <v>800</v>
      </c>
      <c r="H447" s="7">
        <v>1</v>
      </c>
      <c r="I447" s="38" t="s">
        <v>34</v>
      </c>
      <c r="J447" s="71">
        <f>SUM(G447*H447)</f>
        <v>800</v>
      </c>
      <c r="K447" s="104"/>
      <c r="L447" s="104"/>
    </row>
    <row r="448" spans="1:12" ht="18.600000000000001" customHeight="1" x14ac:dyDescent="0.2">
      <c r="A448" s="5" t="s">
        <v>333</v>
      </c>
      <c r="B448" s="239" t="s">
        <v>344</v>
      </c>
      <c r="C448" s="239"/>
      <c r="D448" s="239"/>
      <c r="E448" s="239"/>
      <c r="F448" s="239"/>
      <c r="G448" s="109">
        <v>18.510000000000002</v>
      </c>
      <c r="H448" s="55">
        <v>4.5</v>
      </c>
      <c r="I448" s="56" t="s">
        <v>308</v>
      </c>
      <c r="J448" s="106">
        <v>64.22</v>
      </c>
      <c r="K448" s="106">
        <v>19.079999999999998</v>
      </c>
      <c r="L448" s="104"/>
    </row>
    <row r="449" spans="1:12" ht="12.6" customHeight="1" x14ac:dyDescent="0.2">
      <c r="A449" s="5" t="s">
        <v>297</v>
      </c>
      <c r="B449" s="126" t="s">
        <v>296</v>
      </c>
      <c r="G449" s="100">
        <v>21.66</v>
      </c>
      <c r="H449" s="7">
        <v>1.7070000000000001</v>
      </c>
      <c r="I449" s="38" t="s">
        <v>41</v>
      </c>
      <c r="J449" s="106">
        <v>3.12</v>
      </c>
      <c r="K449" s="106">
        <v>33.85</v>
      </c>
      <c r="L449" s="104"/>
    </row>
    <row r="450" spans="1:12" ht="12.6" customHeight="1" x14ac:dyDescent="0.2">
      <c r="A450" s="5" t="s">
        <v>295</v>
      </c>
      <c r="B450" s="126" t="s">
        <v>294</v>
      </c>
      <c r="G450" s="100">
        <v>17.96</v>
      </c>
      <c r="H450" s="7">
        <v>0.85299999999999998</v>
      </c>
      <c r="I450" s="38" t="s">
        <v>41</v>
      </c>
      <c r="J450" s="106">
        <v>1.46</v>
      </c>
      <c r="K450" s="106">
        <v>13.86</v>
      </c>
      <c r="L450" s="104"/>
    </row>
    <row r="451" spans="1:12" ht="12.6" customHeight="1" x14ac:dyDescent="0.2">
      <c r="F451" s="3" t="s">
        <v>14</v>
      </c>
      <c r="I451" s="15"/>
      <c r="J451" s="103">
        <f>SUM(J445:J450)</f>
        <v>901.03615100000002</v>
      </c>
      <c r="K451" s="103">
        <f>SUM(K448:K450)</f>
        <v>66.789999999999992</v>
      </c>
      <c r="L451" s="103">
        <f>SUM(J451:K451)</f>
        <v>967.82615099999998</v>
      </c>
    </row>
    <row r="452" spans="1:12" ht="12.6" customHeight="1" x14ac:dyDescent="0.2">
      <c r="A452" s="22"/>
      <c r="B452" s="22"/>
      <c r="C452" s="22"/>
      <c r="D452" s="22"/>
      <c r="E452" s="22"/>
      <c r="F452" s="51"/>
      <c r="G452" s="22"/>
      <c r="I452" s="15"/>
      <c r="J452" s="68"/>
      <c r="K452" s="68"/>
      <c r="L452" s="57"/>
    </row>
    <row r="453" spans="1:12" ht="30" customHeight="1" x14ac:dyDescent="0.2">
      <c r="A453" s="3" t="s">
        <v>356</v>
      </c>
      <c r="B453" s="237" t="s">
        <v>357</v>
      </c>
      <c r="C453" s="237"/>
      <c r="D453" s="237"/>
      <c r="E453" s="237"/>
      <c r="F453" s="237"/>
      <c r="I453" s="37" t="s">
        <v>72</v>
      </c>
    </row>
    <row r="454" spans="1:12" ht="16.899999999999999" customHeight="1" x14ac:dyDescent="0.2">
      <c r="A454" s="5" t="s">
        <v>342</v>
      </c>
      <c r="B454" s="239" t="s">
        <v>348</v>
      </c>
      <c r="C454" s="239"/>
      <c r="D454" s="239"/>
      <c r="E454" s="239"/>
      <c r="F454" s="239"/>
      <c r="G454" s="100">
        <v>34.1</v>
      </c>
      <c r="H454" s="7">
        <v>0.88290000000000002</v>
      </c>
      <c r="I454" s="38" t="s">
        <v>341</v>
      </c>
      <c r="J454" s="99">
        <f>SUM(G454*H454)</f>
        <v>30.106890000000003</v>
      </c>
    </row>
    <row r="455" spans="1:12" ht="18.600000000000001" customHeight="1" x14ac:dyDescent="0.2">
      <c r="A455" s="5" t="s">
        <v>340</v>
      </c>
      <c r="B455" s="239" t="s">
        <v>789</v>
      </c>
      <c r="C455" s="239"/>
      <c r="D455" s="239"/>
      <c r="E455" s="239"/>
      <c r="F455" s="239"/>
      <c r="G455" s="99">
        <v>0.98</v>
      </c>
      <c r="H455" s="7">
        <v>4.8166000000000002</v>
      </c>
      <c r="I455" s="38" t="s">
        <v>34</v>
      </c>
      <c r="J455" s="99">
        <f>SUM(G455*H455)</f>
        <v>4.7202679999999999</v>
      </c>
    </row>
    <row r="456" spans="1:12" ht="16.899999999999999" customHeight="1" x14ac:dyDescent="0.2">
      <c r="A456" s="53" t="s">
        <v>354</v>
      </c>
      <c r="B456" s="238" t="s">
        <v>790</v>
      </c>
      <c r="C456" s="238"/>
      <c r="D456" s="238"/>
      <c r="E456" s="238"/>
      <c r="F456" s="238"/>
      <c r="G456" s="54">
        <v>769</v>
      </c>
      <c r="H456" s="7">
        <v>0.5</v>
      </c>
      <c r="I456" s="38" t="s">
        <v>72</v>
      </c>
      <c r="J456" s="99">
        <f>SUM(G456*H456)</f>
        <v>384.5</v>
      </c>
    </row>
    <row r="457" spans="1:12" ht="18.600000000000001" customHeight="1" x14ac:dyDescent="0.2">
      <c r="A457" s="53" t="s">
        <v>355</v>
      </c>
      <c r="B457" s="238" t="s">
        <v>791</v>
      </c>
      <c r="C457" s="238"/>
      <c r="D457" s="238"/>
      <c r="E457" s="238"/>
      <c r="F457" s="238"/>
      <c r="G457" s="54">
        <v>948.42</v>
      </c>
      <c r="H457" s="7">
        <v>0.5</v>
      </c>
      <c r="I457" s="38" t="s">
        <v>34</v>
      </c>
      <c r="J457" s="99">
        <f>SUM(G457*H457)</f>
        <v>474.21</v>
      </c>
    </row>
    <row r="458" spans="1:12" ht="19.149999999999999" customHeight="1" x14ac:dyDescent="0.2">
      <c r="A458" s="5" t="s">
        <v>339</v>
      </c>
      <c r="B458" s="239" t="s">
        <v>792</v>
      </c>
      <c r="C458" s="239"/>
      <c r="D458" s="239"/>
      <c r="E458" s="239"/>
      <c r="F458" s="239"/>
      <c r="G458" s="100">
        <v>32.25</v>
      </c>
      <c r="H458" s="7">
        <v>6.8503999999999996</v>
      </c>
      <c r="I458" s="38" t="s">
        <v>104</v>
      </c>
      <c r="J458" s="99">
        <f>SUM(G458*H458)</f>
        <v>220.9254</v>
      </c>
    </row>
    <row r="459" spans="1:12" ht="18" customHeight="1" x14ac:dyDescent="0.2">
      <c r="A459" s="5" t="s">
        <v>333</v>
      </c>
      <c r="B459" s="239" t="s">
        <v>344</v>
      </c>
      <c r="C459" s="239"/>
      <c r="D459" s="239"/>
      <c r="E459" s="239"/>
      <c r="F459" s="239"/>
      <c r="G459" s="109">
        <v>18.510000000000002</v>
      </c>
      <c r="H459" s="55">
        <v>4.5</v>
      </c>
      <c r="I459" s="56" t="s">
        <v>308</v>
      </c>
      <c r="J459" s="106">
        <v>64.22</v>
      </c>
      <c r="K459" s="106">
        <v>19.079999999999998</v>
      </c>
    </row>
    <row r="460" spans="1:12" ht="12.6" customHeight="1" x14ac:dyDescent="0.2">
      <c r="A460" s="5" t="s">
        <v>297</v>
      </c>
      <c r="B460" s="126" t="s">
        <v>296</v>
      </c>
      <c r="G460" s="100">
        <v>21.66</v>
      </c>
      <c r="H460" s="7">
        <v>1.7070000000000001</v>
      </c>
      <c r="I460" s="38" t="s">
        <v>41</v>
      </c>
      <c r="J460" s="106">
        <v>3.12</v>
      </c>
      <c r="K460" s="106">
        <v>33.85</v>
      </c>
    </row>
    <row r="461" spans="1:12" ht="12.6" customHeight="1" x14ac:dyDescent="0.2">
      <c r="A461" s="5" t="s">
        <v>295</v>
      </c>
      <c r="B461" s="126" t="s">
        <v>294</v>
      </c>
      <c r="G461" s="100">
        <v>17.96</v>
      </c>
      <c r="H461" s="7">
        <v>0.85299999999999998</v>
      </c>
      <c r="I461" s="38" t="s">
        <v>41</v>
      </c>
      <c r="J461" s="106">
        <v>1.46</v>
      </c>
      <c r="K461" s="106">
        <v>13.86</v>
      </c>
    </row>
    <row r="462" spans="1:12" ht="12.6" customHeight="1" x14ac:dyDescent="0.2">
      <c r="F462" s="3" t="s">
        <v>14</v>
      </c>
      <c r="I462" s="15"/>
      <c r="J462" s="8">
        <f>SUM(J454:J461)</f>
        <v>1183.2625579999999</v>
      </c>
      <c r="K462" s="10">
        <f>SUM(K459:K461)</f>
        <v>66.789999999999992</v>
      </c>
      <c r="L462" s="8">
        <f>SUM(J462:K462)</f>
        <v>1250.0525579999999</v>
      </c>
    </row>
    <row r="463" spans="1:12" ht="12.6" customHeight="1" x14ac:dyDescent="0.2">
      <c r="H463" s="3"/>
      <c r="I463" s="8"/>
      <c r="K463" s="10"/>
      <c r="L463" s="8"/>
    </row>
    <row r="464" spans="1:12" ht="28.9" customHeight="1" x14ac:dyDescent="0.2">
      <c r="A464" s="3" t="s">
        <v>359</v>
      </c>
      <c r="B464" s="237" t="s">
        <v>362</v>
      </c>
      <c r="C464" s="237"/>
      <c r="D464" s="237"/>
      <c r="E464" s="237"/>
      <c r="F464" s="237"/>
      <c r="I464" s="37" t="s">
        <v>72</v>
      </c>
    </row>
    <row r="465" spans="1:12" ht="19.899999999999999" customHeight="1" x14ac:dyDescent="0.2">
      <c r="A465" s="5" t="s">
        <v>330</v>
      </c>
      <c r="B465" s="239" t="s">
        <v>793</v>
      </c>
      <c r="C465" s="239"/>
      <c r="D465" s="239"/>
      <c r="E465" s="239"/>
      <c r="F465" s="239"/>
      <c r="G465" s="99">
        <v>0.17</v>
      </c>
      <c r="H465" s="110">
        <v>24.4</v>
      </c>
      <c r="I465" s="38" t="s">
        <v>34</v>
      </c>
      <c r="J465" s="99">
        <f>SUM(G465*H465)</f>
        <v>4.1479999999999997</v>
      </c>
    </row>
    <row r="466" spans="1:12" ht="12.6" customHeight="1" x14ac:dyDescent="0.2">
      <c r="A466" s="5" t="s">
        <v>329</v>
      </c>
      <c r="B466" s="126" t="s">
        <v>328</v>
      </c>
      <c r="G466" s="100">
        <v>22.53</v>
      </c>
      <c r="H466" s="7">
        <v>1.2466999999999999</v>
      </c>
      <c r="I466" s="38" t="s">
        <v>34</v>
      </c>
      <c r="J466" s="99">
        <f>SUM(G466*H466)</f>
        <v>28.088151</v>
      </c>
    </row>
    <row r="467" spans="1:12" ht="16.899999999999999" customHeight="1" x14ac:dyDescent="0.2">
      <c r="A467" s="5" t="s">
        <v>358</v>
      </c>
      <c r="B467" s="239" t="s">
        <v>794</v>
      </c>
      <c r="C467" s="239"/>
      <c r="D467" s="239"/>
      <c r="E467" s="239"/>
      <c r="F467" s="239"/>
      <c r="G467" s="101">
        <v>802.15</v>
      </c>
      <c r="H467" s="7">
        <v>1</v>
      </c>
      <c r="I467" s="38" t="s">
        <v>72</v>
      </c>
      <c r="J467" s="99">
        <f>SUM(G467*H467)</f>
        <v>802.15</v>
      </c>
    </row>
    <row r="468" spans="1:12" ht="12.6" customHeight="1" x14ac:dyDescent="0.2">
      <c r="A468" s="5" t="s">
        <v>306</v>
      </c>
      <c r="B468" s="239" t="s">
        <v>309</v>
      </c>
      <c r="C468" s="239"/>
      <c r="D468" s="239"/>
      <c r="E468" s="239"/>
      <c r="F468" s="239"/>
      <c r="G468" s="99">
        <v>186.05</v>
      </c>
      <c r="H468" s="7">
        <v>0.42</v>
      </c>
      <c r="I468" s="38" t="s">
        <v>29</v>
      </c>
      <c r="J468" s="99">
        <f>SUM(G468*H468)</f>
        <v>78.141000000000005</v>
      </c>
      <c r="K468" s="102"/>
    </row>
    <row r="469" spans="1:12" ht="12.6" customHeight="1" x14ac:dyDescent="0.2">
      <c r="A469" s="5" t="s">
        <v>307</v>
      </c>
      <c r="B469" s="239" t="s">
        <v>310</v>
      </c>
      <c r="C469" s="239"/>
      <c r="D469" s="239"/>
      <c r="E469" s="239"/>
      <c r="F469" s="239"/>
      <c r="G469" s="99">
        <v>14.45</v>
      </c>
      <c r="H469" s="7">
        <v>1</v>
      </c>
      <c r="I469" s="38" t="s">
        <v>41</v>
      </c>
      <c r="J469" s="99"/>
      <c r="K469" s="105">
        <f>SUM(G469*H469)</f>
        <v>14.45</v>
      </c>
    </row>
    <row r="470" spans="1:12" ht="18.600000000000001" customHeight="1" x14ac:dyDescent="0.2">
      <c r="A470" s="5" t="s">
        <v>333</v>
      </c>
      <c r="B470" s="239" t="s">
        <v>344</v>
      </c>
      <c r="C470" s="239"/>
      <c r="D470" s="239"/>
      <c r="E470" s="239"/>
      <c r="F470" s="239"/>
      <c r="G470" s="109">
        <v>18.510000000000002</v>
      </c>
      <c r="H470" s="55">
        <v>4.5</v>
      </c>
      <c r="I470" s="56" t="s">
        <v>308</v>
      </c>
      <c r="J470" s="106">
        <v>64.22</v>
      </c>
      <c r="K470" s="106">
        <v>19.079999999999998</v>
      </c>
    </row>
    <row r="471" spans="1:12" ht="12.6" customHeight="1" x14ac:dyDescent="0.2">
      <c r="A471" s="5" t="s">
        <v>297</v>
      </c>
      <c r="B471" s="126" t="s">
        <v>296</v>
      </c>
      <c r="G471" s="100">
        <v>21.66</v>
      </c>
      <c r="H471" s="7">
        <v>1.7070000000000001</v>
      </c>
      <c r="I471" s="38" t="s">
        <v>41</v>
      </c>
      <c r="J471" s="106">
        <v>3.12</v>
      </c>
      <c r="K471" s="106">
        <v>33.85</v>
      </c>
    </row>
    <row r="472" spans="1:12" ht="12.6" customHeight="1" x14ac:dyDescent="0.2">
      <c r="A472" s="5" t="s">
        <v>295</v>
      </c>
      <c r="B472" s="126" t="s">
        <v>294</v>
      </c>
      <c r="G472" s="100">
        <v>17.96</v>
      </c>
      <c r="H472" s="7">
        <v>0.85299999999999998</v>
      </c>
      <c r="I472" s="38" t="s">
        <v>41</v>
      </c>
      <c r="J472" s="106">
        <v>1.46</v>
      </c>
      <c r="K472" s="106">
        <v>13.86</v>
      </c>
    </row>
    <row r="473" spans="1:12" ht="12.6" customHeight="1" x14ac:dyDescent="0.2">
      <c r="F473" s="3" t="s">
        <v>14</v>
      </c>
      <c r="I473" s="15"/>
      <c r="J473" s="9">
        <f>SUM(J465:J472)</f>
        <v>981.32715099999996</v>
      </c>
      <c r="K473" s="11">
        <f>SUM(K469:K472)</f>
        <v>81.239999999999995</v>
      </c>
      <c r="L473" s="103">
        <f>SUM(J473:K473)</f>
        <v>1062.567151</v>
      </c>
    </row>
    <row r="474" spans="1:12" ht="12.6" customHeight="1" x14ac:dyDescent="0.2">
      <c r="A474" s="3"/>
      <c r="B474" s="237"/>
      <c r="C474" s="237"/>
      <c r="D474" s="237"/>
      <c r="E474" s="237"/>
      <c r="F474" s="237"/>
      <c r="G474" s="22"/>
      <c r="I474" s="15"/>
      <c r="J474" s="68"/>
      <c r="K474" s="68"/>
      <c r="L474" s="57"/>
    </row>
    <row r="475" spans="1:12" ht="21.6" customHeight="1" x14ac:dyDescent="0.2">
      <c r="A475" s="3" t="s">
        <v>368</v>
      </c>
      <c r="B475" s="244" t="s">
        <v>369</v>
      </c>
      <c r="C475" s="244"/>
      <c r="D475" s="244"/>
      <c r="E475" s="244"/>
      <c r="F475" s="244"/>
      <c r="G475" s="22"/>
      <c r="I475" s="116" t="s">
        <v>9</v>
      </c>
      <c r="J475" s="68"/>
      <c r="K475" s="68"/>
      <c r="L475" s="57"/>
    </row>
    <row r="476" spans="1:12" ht="33" customHeight="1" x14ac:dyDescent="0.2">
      <c r="A476" s="5" t="s">
        <v>368</v>
      </c>
      <c r="B476" s="245" t="s">
        <v>372</v>
      </c>
      <c r="C476" s="245"/>
      <c r="D476" s="245"/>
      <c r="E476" s="245"/>
      <c r="F476" s="245"/>
      <c r="G476" s="112">
        <v>2479.38</v>
      </c>
      <c r="H476" s="7">
        <v>57.58</v>
      </c>
      <c r="I476" s="113" t="s">
        <v>29</v>
      </c>
      <c r="J476" s="106">
        <f>SUM(G476*H476)</f>
        <v>142762.7004</v>
      </c>
      <c r="K476" s="106"/>
      <c r="L476" s="79"/>
    </row>
    <row r="477" spans="1:12" ht="19.149999999999999" customHeight="1" x14ac:dyDescent="0.2">
      <c r="A477" s="5" t="s">
        <v>370</v>
      </c>
      <c r="B477" s="245" t="s">
        <v>371</v>
      </c>
      <c r="C477" s="245"/>
      <c r="D477" s="245"/>
      <c r="E477" s="245"/>
      <c r="F477" s="245"/>
      <c r="G477" s="106">
        <v>67231.240000000005</v>
      </c>
      <c r="H477" s="7">
        <v>1</v>
      </c>
      <c r="I477" s="114" t="s">
        <v>9</v>
      </c>
      <c r="J477" s="106">
        <f>SUM(G477*H477)</f>
        <v>67231.240000000005</v>
      </c>
      <c r="K477" s="106"/>
      <c r="L477" s="79"/>
    </row>
    <row r="478" spans="1:12" ht="12.6" customHeight="1" x14ac:dyDescent="0.2">
      <c r="A478" s="22"/>
      <c r="C478" s="111"/>
      <c r="D478" s="111"/>
      <c r="E478" s="111"/>
      <c r="F478" s="3" t="s">
        <v>14</v>
      </c>
      <c r="G478" s="22"/>
      <c r="I478" s="15"/>
      <c r="J478" s="103">
        <f>SUM(J476:J477)</f>
        <v>209993.94040000002</v>
      </c>
      <c r="K478" s="103"/>
      <c r="L478" s="103">
        <f>SUM(J478:K478)</f>
        <v>209993.94040000002</v>
      </c>
    </row>
    <row r="479" spans="1:12" ht="12.6" customHeight="1" x14ac:dyDescent="0.2">
      <c r="A479" s="22"/>
      <c r="C479" s="111"/>
      <c r="D479" s="111"/>
      <c r="E479" s="111"/>
      <c r="F479" s="111"/>
      <c r="G479" s="22"/>
      <c r="I479" s="15"/>
      <c r="J479" s="103"/>
      <c r="K479" s="103"/>
      <c r="L479" s="103"/>
    </row>
    <row r="480" spans="1:12" ht="12.6" customHeight="1" x14ac:dyDescent="0.2">
      <c r="A480" s="3" t="s">
        <v>374</v>
      </c>
      <c r="B480" s="262" t="s">
        <v>373</v>
      </c>
      <c r="C480" s="262"/>
      <c r="D480" s="262"/>
      <c r="E480" s="262"/>
      <c r="F480" s="262"/>
      <c r="G480" s="22"/>
      <c r="I480" s="116" t="s">
        <v>9</v>
      </c>
      <c r="J480" s="68"/>
      <c r="K480" s="68"/>
      <c r="L480" s="57"/>
    </row>
    <row r="481" spans="1:12" ht="19.899999999999999" customHeight="1" x14ac:dyDescent="0.2">
      <c r="A481" s="5" t="s">
        <v>374</v>
      </c>
      <c r="B481" s="245" t="s">
        <v>375</v>
      </c>
      <c r="C481" s="245"/>
      <c r="D481" s="245"/>
      <c r="E481" s="245"/>
      <c r="F481" s="245"/>
      <c r="G481" s="106">
        <v>52730</v>
      </c>
      <c r="H481" s="7">
        <v>1</v>
      </c>
      <c r="I481" s="114" t="s">
        <v>9</v>
      </c>
      <c r="J481" s="106">
        <f>SUM(G481*H481)</f>
        <v>52730</v>
      </c>
      <c r="K481" s="68"/>
      <c r="L481" s="57"/>
    </row>
    <row r="482" spans="1:12" ht="12.6" customHeight="1" x14ac:dyDescent="0.2">
      <c r="A482" s="53" t="s">
        <v>176</v>
      </c>
      <c r="B482" s="59" t="s">
        <v>177</v>
      </c>
      <c r="C482" s="22"/>
      <c r="D482" s="22"/>
      <c r="E482" s="22"/>
      <c r="F482" s="22"/>
      <c r="G482" s="63">
        <v>16.64</v>
      </c>
      <c r="H482" s="55">
        <v>80</v>
      </c>
      <c r="I482" s="56" t="s">
        <v>41</v>
      </c>
      <c r="J482" s="22"/>
      <c r="K482" s="64">
        <f>SUM(G482*H482)</f>
        <v>1331.2</v>
      </c>
      <c r="L482" s="57"/>
    </row>
    <row r="483" spans="1:12" ht="12.6" customHeight="1" x14ac:dyDescent="0.2">
      <c r="A483" s="53" t="s">
        <v>178</v>
      </c>
      <c r="B483" s="59" t="s">
        <v>179</v>
      </c>
      <c r="C483" s="22"/>
      <c r="D483" s="22"/>
      <c r="E483" s="22"/>
      <c r="F483" s="22"/>
      <c r="G483" s="63">
        <v>14.09</v>
      </c>
      <c r="H483" s="55">
        <v>80</v>
      </c>
      <c r="I483" s="56" t="s">
        <v>41</v>
      </c>
      <c r="J483" s="22"/>
      <c r="K483" s="64">
        <f>SUM(G483*H483)</f>
        <v>1127.2</v>
      </c>
      <c r="L483" s="57"/>
    </row>
    <row r="484" spans="1:12" ht="12.6" customHeight="1" x14ac:dyDescent="0.2">
      <c r="A484" s="3"/>
      <c r="B484" s="111"/>
      <c r="C484" s="111"/>
      <c r="D484" s="111"/>
      <c r="E484" s="111"/>
      <c r="F484" s="3" t="s">
        <v>14</v>
      </c>
      <c r="G484" s="22"/>
      <c r="I484" s="15"/>
      <c r="J484" s="79">
        <f>SUM(J481:J483)</f>
        <v>52730</v>
      </c>
      <c r="K484" s="79">
        <f>SUM(K482:K483)</f>
        <v>2458.4</v>
      </c>
      <c r="L484" s="79">
        <f>SUM(J484:K484)</f>
        <v>55188.4</v>
      </c>
    </row>
    <row r="485" spans="1:12" ht="12.6" customHeight="1" x14ac:dyDescent="0.2">
      <c r="A485" s="3"/>
      <c r="B485" s="111"/>
      <c r="C485" s="111"/>
      <c r="D485" s="111"/>
      <c r="E485" s="111"/>
      <c r="F485" s="111"/>
      <c r="G485" s="22"/>
      <c r="I485" s="15"/>
      <c r="J485" s="68"/>
      <c r="K485" s="68"/>
      <c r="L485" s="57"/>
    </row>
    <row r="486" spans="1:12" ht="12.6" customHeight="1" x14ac:dyDescent="0.2">
      <c r="A486" s="3" t="s">
        <v>379</v>
      </c>
      <c r="B486" s="262" t="s">
        <v>376</v>
      </c>
      <c r="C486" s="262"/>
      <c r="D486" s="262"/>
      <c r="E486" s="262"/>
      <c r="F486" s="262"/>
      <c r="G486" s="22"/>
      <c r="I486" s="116" t="s">
        <v>308</v>
      </c>
      <c r="J486" s="68"/>
      <c r="K486" s="68"/>
      <c r="L486" s="57"/>
    </row>
    <row r="487" spans="1:12" ht="12.6" customHeight="1" x14ac:dyDescent="0.2">
      <c r="A487" s="5" t="s">
        <v>379</v>
      </c>
      <c r="B487" s="274" t="s">
        <v>376</v>
      </c>
      <c r="C487" s="274"/>
      <c r="D487" s="274"/>
      <c r="E487" s="274"/>
      <c r="F487" s="274"/>
      <c r="G487" s="106">
        <v>337.5</v>
      </c>
      <c r="H487" s="7">
        <v>1</v>
      </c>
      <c r="I487" s="115" t="s">
        <v>308</v>
      </c>
      <c r="J487" s="63">
        <f>SUM(G487*H487)</f>
        <v>337.5</v>
      </c>
      <c r="K487" s="68"/>
      <c r="L487" s="57"/>
    </row>
    <row r="488" spans="1:12" ht="12.6" customHeight="1" x14ac:dyDescent="0.2">
      <c r="A488" s="5" t="s">
        <v>394</v>
      </c>
      <c r="B488" s="126" t="s">
        <v>294</v>
      </c>
      <c r="G488" s="100">
        <v>12.96</v>
      </c>
      <c r="H488" s="7">
        <v>1</v>
      </c>
      <c r="I488" s="38" t="s">
        <v>41</v>
      </c>
      <c r="J488" s="118"/>
      <c r="K488" s="71">
        <f>SUM(G488*H488)</f>
        <v>12.96</v>
      </c>
      <c r="L488" s="57"/>
    </row>
    <row r="489" spans="1:12" ht="12.6" customHeight="1" x14ac:dyDescent="0.2">
      <c r="A489" s="5" t="s">
        <v>395</v>
      </c>
      <c r="B489" s="119" t="s">
        <v>393</v>
      </c>
      <c r="C489" s="111"/>
      <c r="D489" s="111"/>
      <c r="E489" s="111"/>
      <c r="F489" s="111"/>
      <c r="G489" s="100">
        <v>16.28</v>
      </c>
      <c r="H489" s="7">
        <v>1</v>
      </c>
      <c r="I489" s="38" t="s">
        <v>41</v>
      </c>
      <c r="J489" s="118"/>
      <c r="K489" s="71">
        <f>SUM(G489*H489)</f>
        <v>16.28</v>
      </c>
      <c r="L489" s="57"/>
    </row>
    <row r="490" spans="1:12" ht="12.6" customHeight="1" x14ac:dyDescent="0.2">
      <c r="A490" s="3"/>
      <c r="B490" s="111"/>
      <c r="C490" s="111"/>
      <c r="D490" s="111"/>
      <c r="E490" s="111"/>
      <c r="F490" s="3" t="s">
        <v>14</v>
      </c>
      <c r="H490" s="22"/>
      <c r="I490"/>
      <c r="J490" s="117">
        <f>SUM(J487:J489)</f>
        <v>337.5</v>
      </c>
      <c r="K490" s="79">
        <f>SUM(K487:K489)</f>
        <v>29.240000000000002</v>
      </c>
      <c r="L490" s="79">
        <f>SUM(J490:K490)</f>
        <v>366.74</v>
      </c>
    </row>
    <row r="491" spans="1:12" ht="12.6" customHeight="1" x14ac:dyDescent="0.2">
      <c r="A491" s="3"/>
      <c r="B491" s="111"/>
      <c r="C491" s="111"/>
      <c r="D491" s="111"/>
      <c r="E491" s="111"/>
      <c r="F491" s="111"/>
      <c r="G491" s="22"/>
      <c r="I491" s="15"/>
      <c r="J491" s="68"/>
      <c r="K491" s="68"/>
      <c r="L491" s="57"/>
    </row>
    <row r="492" spans="1:12" ht="12.6" customHeight="1" x14ac:dyDescent="0.2">
      <c r="A492" s="3" t="s">
        <v>380</v>
      </c>
      <c r="B492" s="262" t="s">
        <v>377</v>
      </c>
      <c r="C492" s="262"/>
      <c r="D492" s="262"/>
      <c r="E492" s="262"/>
      <c r="F492" s="262"/>
      <c r="G492" s="22"/>
      <c r="I492" s="116" t="s">
        <v>308</v>
      </c>
      <c r="J492" s="68"/>
      <c r="K492" s="68"/>
      <c r="L492" s="57"/>
    </row>
    <row r="493" spans="1:12" ht="12.6" customHeight="1" x14ac:dyDescent="0.2">
      <c r="A493" s="5" t="s">
        <v>380</v>
      </c>
      <c r="B493" s="274" t="s">
        <v>377</v>
      </c>
      <c r="C493" s="274"/>
      <c r="D493" s="274"/>
      <c r="E493" s="274"/>
      <c r="F493" s="274"/>
      <c r="G493" s="106">
        <v>168.76</v>
      </c>
      <c r="H493" s="7">
        <v>1</v>
      </c>
      <c r="I493" s="115" t="s">
        <v>308</v>
      </c>
      <c r="J493" s="63">
        <f>SUM(G493*H493)</f>
        <v>168.76</v>
      </c>
      <c r="K493" s="68"/>
      <c r="L493" s="57"/>
    </row>
    <row r="494" spans="1:12" ht="12.6" customHeight="1" x14ac:dyDescent="0.2">
      <c r="A494" s="5" t="s">
        <v>394</v>
      </c>
      <c r="B494" s="59" t="s">
        <v>40</v>
      </c>
      <c r="G494" s="100">
        <v>12.96</v>
      </c>
      <c r="H494" s="7">
        <v>0.5</v>
      </c>
      <c r="I494" s="38" t="s">
        <v>41</v>
      </c>
      <c r="J494" s="118"/>
      <c r="K494" s="71">
        <f>SUM(G494*H494)</f>
        <v>6.48</v>
      </c>
      <c r="L494" s="57"/>
    </row>
    <row r="495" spans="1:12" ht="12.6" customHeight="1" x14ac:dyDescent="0.2">
      <c r="A495" s="5" t="s">
        <v>395</v>
      </c>
      <c r="B495" s="119" t="s">
        <v>393</v>
      </c>
      <c r="C495" s="111"/>
      <c r="D495" s="111"/>
      <c r="E495" s="111"/>
      <c r="F495" s="111"/>
      <c r="G495" s="100">
        <v>16.28</v>
      </c>
      <c r="H495" s="7">
        <v>0.5</v>
      </c>
      <c r="I495" s="38" t="s">
        <v>41</v>
      </c>
      <c r="J495" s="118"/>
      <c r="K495" s="71">
        <f>SUM(G495*H495)</f>
        <v>8.14</v>
      </c>
      <c r="L495" s="57"/>
    </row>
    <row r="496" spans="1:12" ht="12.6" customHeight="1" x14ac:dyDescent="0.2">
      <c r="A496" s="3"/>
      <c r="B496" s="111"/>
      <c r="C496" s="111"/>
      <c r="D496" s="111"/>
      <c r="E496" s="111"/>
      <c r="F496" s="3" t="s">
        <v>14</v>
      </c>
      <c r="H496" s="22"/>
      <c r="I496"/>
      <c r="J496" s="117">
        <f>SUM(J493:J495)</f>
        <v>168.76</v>
      </c>
      <c r="K496" s="79">
        <f>SUM(K493:K495)</f>
        <v>14.620000000000001</v>
      </c>
      <c r="L496" s="79">
        <f>SUM(J496:K496)</f>
        <v>183.38</v>
      </c>
    </row>
    <row r="497" spans="1:12" ht="12.6" customHeight="1" x14ac:dyDescent="0.2">
      <c r="A497" s="3"/>
      <c r="B497" s="111"/>
      <c r="C497" s="111"/>
      <c r="D497" s="111"/>
      <c r="E497" s="111"/>
      <c r="F497" s="111"/>
      <c r="G497" s="22"/>
      <c r="I497" s="15"/>
      <c r="J497" s="68"/>
      <c r="K497" s="68"/>
      <c r="L497" s="57"/>
    </row>
    <row r="498" spans="1:12" ht="12.6" customHeight="1" x14ac:dyDescent="0.2">
      <c r="A498" s="3" t="s">
        <v>381</v>
      </c>
      <c r="B498" s="262" t="s">
        <v>378</v>
      </c>
      <c r="C498" s="262"/>
      <c r="D498" s="262"/>
      <c r="E498" s="262"/>
      <c r="F498" s="262"/>
      <c r="G498" s="22"/>
      <c r="I498" s="116" t="s">
        <v>308</v>
      </c>
      <c r="J498" s="68"/>
      <c r="K498" s="68"/>
      <c r="L498" s="57"/>
    </row>
    <row r="499" spans="1:12" ht="12.6" customHeight="1" x14ac:dyDescent="0.2">
      <c r="A499" s="5" t="s">
        <v>381</v>
      </c>
      <c r="B499" s="274" t="s">
        <v>378</v>
      </c>
      <c r="C499" s="274"/>
      <c r="D499" s="274"/>
      <c r="E499" s="274"/>
      <c r="F499" s="274"/>
      <c r="G499" s="106">
        <v>135</v>
      </c>
      <c r="H499" s="7">
        <v>1</v>
      </c>
      <c r="I499" s="115" t="s">
        <v>308</v>
      </c>
      <c r="J499" s="63">
        <f>SUM(G499*H499)</f>
        <v>135</v>
      </c>
      <c r="K499" s="68"/>
      <c r="L499" s="57"/>
    </row>
    <row r="500" spans="1:12" ht="12.6" customHeight="1" x14ac:dyDescent="0.2">
      <c r="A500" s="5" t="s">
        <v>394</v>
      </c>
      <c r="B500" s="59" t="s">
        <v>40</v>
      </c>
      <c r="G500" s="100">
        <v>12.96</v>
      </c>
      <c r="H500" s="7">
        <v>0.5</v>
      </c>
      <c r="I500" s="38" t="s">
        <v>41</v>
      </c>
      <c r="J500" s="118"/>
      <c r="K500" s="71">
        <f>SUM(G500*H500)</f>
        <v>6.48</v>
      </c>
      <c r="L500" s="57"/>
    </row>
    <row r="501" spans="1:12" ht="12.6" customHeight="1" x14ac:dyDescent="0.2">
      <c r="A501" s="5" t="s">
        <v>395</v>
      </c>
      <c r="B501" s="119" t="s">
        <v>393</v>
      </c>
      <c r="C501" s="111"/>
      <c r="D501" s="111"/>
      <c r="E501" s="111"/>
      <c r="F501" s="111"/>
      <c r="G501" s="100">
        <v>16.28</v>
      </c>
      <c r="H501" s="7">
        <v>0.5</v>
      </c>
      <c r="I501" s="38" t="s">
        <v>41</v>
      </c>
      <c r="J501" s="118"/>
      <c r="K501" s="71">
        <f>SUM(G501*H501)</f>
        <v>8.14</v>
      </c>
      <c r="L501" s="57"/>
    </row>
    <row r="502" spans="1:12" ht="12.6" customHeight="1" x14ac:dyDescent="0.2">
      <c r="A502" s="3"/>
      <c r="B502" s="121"/>
      <c r="C502" s="121"/>
      <c r="D502" s="121"/>
      <c r="E502" s="121"/>
      <c r="F502" s="3" t="s">
        <v>14</v>
      </c>
      <c r="H502" s="22"/>
      <c r="I502"/>
      <c r="J502" s="117">
        <f>SUM(J499:J501)</f>
        <v>135</v>
      </c>
      <c r="K502" s="79">
        <f>SUM(K499:K501)</f>
        <v>14.620000000000001</v>
      </c>
      <c r="L502" s="79">
        <f>SUM(J502:K502)</f>
        <v>149.62</v>
      </c>
    </row>
    <row r="503" spans="1:12" ht="12.6" customHeight="1" x14ac:dyDescent="0.2">
      <c r="A503" s="3"/>
      <c r="B503" s="121"/>
      <c r="C503" s="121"/>
      <c r="D503" s="121"/>
      <c r="E503" s="121"/>
      <c r="F503" s="121"/>
      <c r="G503" s="22"/>
      <c r="I503" s="116"/>
      <c r="J503" s="68"/>
      <c r="K503" s="68"/>
      <c r="L503" s="57"/>
    </row>
    <row r="504" spans="1:12" ht="12.6" customHeight="1" x14ac:dyDescent="0.2">
      <c r="A504" s="3" t="s">
        <v>382</v>
      </c>
      <c r="B504" s="262" t="s">
        <v>389</v>
      </c>
      <c r="C504" s="262"/>
      <c r="D504" s="262"/>
      <c r="E504" s="262"/>
      <c r="F504" s="262"/>
      <c r="I504" s="116" t="s">
        <v>308</v>
      </c>
      <c r="K504" s="68"/>
      <c r="L504" s="57"/>
    </row>
    <row r="505" spans="1:12" ht="12.6" customHeight="1" x14ac:dyDescent="0.2">
      <c r="A505" s="5" t="s">
        <v>382</v>
      </c>
      <c r="B505" s="274" t="s">
        <v>389</v>
      </c>
      <c r="C505" s="274"/>
      <c r="D505" s="274"/>
      <c r="E505" s="274"/>
      <c r="F505" s="274"/>
      <c r="G505" s="106">
        <v>85.5</v>
      </c>
      <c r="H505" s="7">
        <v>1</v>
      </c>
      <c r="I505" s="115" t="s">
        <v>308</v>
      </c>
      <c r="J505" s="63">
        <f>SUM(G505*H505)</f>
        <v>85.5</v>
      </c>
      <c r="K505" s="68"/>
      <c r="L505" s="57"/>
    </row>
    <row r="506" spans="1:12" ht="12.6" customHeight="1" x14ac:dyDescent="0.2">
      <c r="A506" s="5" t="s">
        <v>394</v>
      </c>
      <c r="B506" s="59" t="s">
        <v>40</v>
      </c>
      <c r="G506" s="100">
        <v>12.96</v>
      </c>
      <c r="H506" s="7">
        <v>0.4</v>
      </c>
      <c r="I506" s="38" t="s">
        <v>41</v>
      </c>
      <c r="J506" s="118"/>
      <c r="K506" s="71">
        <f>SUM(G506*H506)</f>
        <v>5.1840000000000011</v>
      </c>
      <c r="L506" s="57"/>
    </row>
    <row r="507" spans="1:12" ht="12.6" customHeight="1" x14ac:dyDescent="0.2">
      <c r="A507" s="5" t="s">
        <v>395</v>
      </c>
      <c r="B507" s="119" t="s">
        <v>393</v>
      </c>
      <c r="C507" s="111"/>
      <c r="D507" s="111"/>
      <c r="E507" s="111"/>
      <c r="F507" s="111"/>
      <c r="G507" s="100">
        <v>16.28</v>
      </c>
      <c r="H507" s="7">
        <v>0.4</v>
      </c>
      <c r="I507" s="38" t="s">
        <v>41</v>
      </c>
      <c r="J507" s="118"/>
      <c r="K507" s="71">
        <f>SUM(G507*H507)</f>
        <v>6.5120000000000005</v>
      </c>
      <c r="L507" s="57"/>
    </row>
    <row r="508" spans="1:12" ht="12.6" customHeight="1" x14ac:dyDescent="0.2">
      <c r="A508" s="3"/>
      <c r="B508" s="121"/>
      <c r="C508" s="121"/>
      <c r="D508" s="121"/>
      <c r="E508" s="121"/>
      <c r="F508" s="3" t="s">
        <v>14</v>
      </c>
      <c r="H508" s="22"/>
      <c r="I508"/>
      <c r="J508" s="117">
        <f>SUM(J505:J507)</f>
        <v>85.5</v>
      </c>
      <c r="K508" s="79">
        <f>SUM(K505:K507)-0.01</f>
        <v>11.686000000000002</v>
      </c>
      <c r="L508" s="79">
        <f>SUM(J508:K508)</f>
        <v>97.186000000000007</v>
      </c>
    </row>
    <row r="509" spans="1:12" ht="12.6" customHeight="1" x14ac:dyDescent="0.2">
      <c r="A509" s="3"/>
      <c r="B509" s="121"/>
      <c r="C509" s="121"/>
      <c r="D509" s="121"/>
      <c r="E509" s="121"/>
      <c r="F509" s="121"/>
      <c r="G509" s="22"/>
      <c r="I509" s="116"/>
      <c r="J509" s="68"/>
      <c r="K509" s="68"/>
      <c r="L509" s="57"/>
    </row>
    <row r="510" spans="1:12" ht="12.6" customHeight="1" x14ac:dyDescent="0.2">
      <c r="A510" s="3" t="s">
        <v>383</v>
      </c>
      <c r="B510" s="262" t="s">
        <v>390</v>
      </c>
      <c r="C510" s="262"/>
      <c r="D510" s="262"/>
      <c r="E510" s="262"/>
      <c r="F510" s="262"/>
      <c r="G510" s="22"/>
      <c r="I510" s="116" t="s">
        <v>308</v>
      </c>
      <c r="J510" s="68"/>
      <c r="K510" s="68"/>
      <c r="L510" s="57"/>
    </row>
    <row r="511" spans="1:12" ht="12.6" customHeight="1" x14ac:dyDescent="0.2">
      <c r="A511" s="5" t="s">
        <v>383</v>
      </c>
      <c r="B511" s="274" t="s">
        <v>390</v>
      </c>
      <c r="C511" s="274"/>
      <c r="D511" s="274"/>
      <c r="E511" s="274"/>
      <c r="F511" s="274"/>
      <c r="G511" s="106">
        <v>175.5</v>
      </c>
      <c r="H511" s="7">
        <v>1</v>
      </c>
      <c r="I511" s="115" t="s">
        <v>308</v>
      </c>
      <c r="J511" s="63">
        <f>SUM(G511*H511)</f>
        <v>175.5</v>
      </c>
      <c r="K511" s="68"/>
      <c r="L511" s="57"/>
    </row>
    <row r="512" spans="1:12" ht="12.6" customHeight="1" x14ac:dyDescent="0.2">
      <c r="A512" s="5" t="s">
        <v>394</v>
      </c>
      <c r="B512" s="59" t="s">
        <v>40</v>
      </c>
      <c r="G512" s="100">
        <v>12.96</v>
      </c>
      <c r="H512" s="7">
        <v>0.5</v>
      </c>
      <c r="I512" s="38" t="s">
        <v>41</v>
      </c>
      <c r="J512" s="118"/>
      <c r="K512" s="71">
        <f>SUM(G512*H512)</f>
        <v>6.48</v>
      </c>
      <c r="L512" s="57"/>
    </row>
    <row r="513" spans="1:12" ht="12.6" customHeight="1" x14ac:dyDescent="0.2">
      <c r="A513" s="5" t="s">
        <v>395</v>
      </c>
      <c r="B513" s="119" t="s">
        <v>393</v>
      </c>
      <c r="C513" s="111"/>
      <c r="D513" s="111"/>
      <c r="E513" s="111"/>
      <c r="F513" s="111"/>
      <c r="G513" s="100">
        <v>16.28</v>
      </c>
      <c r="H513" s="7">
        <v>0.5</v>
      </c>
      <c r="I513" s="38" t="s">
        <v>41</v>
      </c>
      <c r="J513" s="118"/>
      <c r="K513" s="71">
        <f>SUM(G513*H513)</f>
        <v>8.14</v>
      </c>
      <c r="L513" s="57"/>
    </row>
    <row r="514" spans="1:12" ht="12.6" customHeight="1" x14ac:dyDescent="0.2">
      <c r="A514" s="3"/>
      <c r="B514" s="121"/>
      <c r="C514" s="121"/>
      <c r="D514" s="121"/>
      <c r="E514" s="121"/>
      <c r="F514" s="3" t="s">
        <v>14</v>
      </c>
      <c r="H514" s="22"/>
      <c r="I514"/>
      <c r="J514" s="117">
        <f>SUM(J511:J513)</f>
        <v>175.5</v>
      </c>
      <c r="K514" s="79">
        <f>SUM(K511:K513)</f>
        <v>14.620000000000001</v>
      </c>
      <c r="L514" s="79">
        <f>SUM(J514:K514)</f>
        <v>190.12</v>
      </c>
    </row>
    <row r="515" spans="1:12" ht="12.6" customHeight="1" x14ac:dyDescent="0.2">
      <c r="A515" s="3"/>
      <c r="B515" s="111"/>
      <c r="C515" s="111"/>
      <c r="D515" s="111"/>
      <c r="E515" s="111"/>
      <c r="F515" s="111"/>
      <c r="G515" s="22"/>
      <c r="I515" s="15"/>
      <c r="J515" s="68"/>
      <c r="K515" s="68"/>
      <c r="L515" s="57"/>
    </row>
    <row r="516" spans="1:12" ht="12.6" customHeight="1" x14ac:dyDescent="0.2">
      <c r="A516" s="3" t="s">
        <v>384</v>
      </c>
      <c r="B516" s="262" t="s">
        <v>391</v>
      </c>
      <c r="C516" s="262"/>
      <c r="D516" s="262"/>
      <c r="E516" s="262"/>
      <c r="F516" s="262"/>
      <c r="G516" s="22"/>
      <c r="I516" s="116" t="s">
        <v>308</v>
      </c>
      <c r="J516" s="68"/>
      <c r="K516" s="68"/>
      <c r="L516" s="57"/>
    </row>
    <row r="517" spans="1:12" ht="12.6" customHeight="1" x14ac:dyDescent="0.2">
      <c r="A517" s="5" t="s">
        <v>384</v>
      </c>
      <c r="B517" s="274" t="s">
        <v>391</v>
      </c>
      <c r="C517" s="274"/>
      <c r="D517" s="274"/>
      <c r="E517" s="274"/>
      <c r="F517" s="274"/>
      <c r="G517" s="106">
        <v>141.75</v>
      </c>
      <c r="H517" s="7">
        <v>1</v>
      </c>
      <c r="I517" s="115" t="s">
        <v>308</v>
      </c>
      <c r="J517" s="63">
        <f>SUM(G517*H517)</f>
        <v>141.75</v>
      </c>
      <c r="K517" s="68"/>
      <c r="L517" s="57"/>
    </row>
    <row r="518" spans="1:12" ht="12.6" customHeight="1" x14ac:dyDescent="0.2">
      <c r="A518" s="5" t="s">
        <v>394</v>
      </c>
      <c r="B518" s="59" t="s">
        <v>40</v>
      </c>
      <c r="G518" s="100">
        <v>12.96</v>
      </c>
      <c r="H518" s="7">
        <v>0.5</v>
      </c>
      <c r="I518" s="38" t="s">
        <v>41</v>
      </c>
      <c r="J518" s="118"/>
      <c r="K518" s="71">
        <f>SUM(G518*H518)</f>
        <v>6.48</v>
      </c>
      <c r="L518" s="57"/>
    </row>
    <row r="519" spans="1:12" ht="12.6" customHeight="1" x14ac:dyDescent="0.2">
      <c r="A519" s="5" t="s">
        <v>395</v>
      </c>
      <c r="B519" s="119" t="s">
        <v>393</v>
      </c>
      <c r="C519" s="111"/>
      <c r="D519" s="111"/>
      <c r="E519" s="111"/>
      <c r="F519" s="111"/>
      <c r="G519" s="100">
        <v>16.28</v>
      </c>
      <c r="H519" s="7">
        <v>0.5</v>
      </c>
      <c r="I519" s="38" t="s">
        <v>41</v>
      </c>
      <c r="J519" s="118"/>
      <c r="K519" s="71">
        <f>SUM(G519*H519)</f>
        <v>8.14</v>
      </c>
      <c r="L519" s="57"/>
    </row>
    <row r="520" spans="1:12" ht="12.6" customHeight="1" x14ac:dyDescent="0.2">
      <c r="A520" s="3"/>
      <c r="B520" s="121"/>
      <c r="C520" s="121"/>
      <c r="D520" s="121"/>
      <c r="E520" s="121"/>
      <c r="F520" s="3" t="s">
        <v>14</v>
      </c>
      <c r="H520" s="22"/>
      <c r="I520"/>
      <c r="J520" s="117">
        <f>SUM(J517:J519)</f>
        <v>141.75</v>
      </c>
      <c r="K520" s="79">
        <f>SUM(K517:K519)</f>
        <v>14.620000000000001</v>
      </c>
      <c r="L520" s="79">
        <f>SUM(J520:K520)</f>
        <v>156.37</v>
      </c>
    </row>
    <row r="521" spans="1:12" ht="12.6" customHeight="1" x14ac:dyDescent="0.2">
      <c r="A521" s="3"/>
      <c r="B521" s="121"/>
      <c r="C521" s="121"/>
      <c r="D521" s="121"/>
      <c r="E521" s="121"/>
      <c r="F521" s="121"/>
      <c r="G521" s="22"/>
      <c r="I521" s="116"/>
      <c r="J521" s="68"/>
      <c r="K521" s="68"/>
      <c r="L521" s="57"/>
    </row>
    <row r="522" spans="1:12" ht="31.15" customHeight="1" x14ac:dyDescent="0.2">
      <c r="A522" s="3" t="s">
        <v>385</v>
      </c>
      <c r="B522" s="244" t="s">
        <v>388</v>
      </c>
      <c r="C522" s="244"/>
      <c r="D522" s="244"/>
      <c r="E522" s="244"/>
      <c r="F522" s="244"/>
      <c r="G522" s="22"/>
      <c r="I522" s="116" t="s">
        <v>9</v>
      </c>
      <c r="J522" s="68"/>
      <c r="K522" s="68"/>
      <c r="L522" s="57"/>
    </row>
    <row r="523" spans="1:12" ht="18.600000000000001" customHeight="1" x14ac:dyDescent="0.2">
      <c r="A523" s="5" t="s">
        <v>385</v>
      </c>
      <c r="B523" s="245" t="s">
        <v>392</v>
      </c>
      <c r="C523" s="245"/>
      <c r="D523" s="245"/>
      <c r="E523" s="245"/>
      <c r="F523" s="245"/>
      <c r="G523" s="106">
        <v>14764.79</v>
      </c>
      <c r="H523" s="7">
        <v>1</v>
      </c>
      <c r="I523" s="115" t="s">
        <v>9</v>
      </c>
      <c r="J523" s="68">
        <f>SUM(G523*H523)</f>
        <v>14764.79</v>
      </c>
      <c r="K523" s="68"/>
      <c r="L523" s="57"/>
    </row>
    <row r="524" spans="1:12" ht="12.6" customHeight="1" x14ac:dyDescent="0.2">
      <c r="A524" s="5" t="s">
        <v>399</v>
      </c>
      <c r="B524" s="245" t="s">
        <v>401</v>
      </c>
      <c r="C524" s="245"/>
      <c r="D524" s="245"/>
      <c r="E524" s="245"/>
      <c r="F524" s="120"/>
      <c r="G524" s="106">
        <v>15.25</v>
      </c>
      <c r="H524" s="7">
        <v>120</v>
      </c>
      <c r="I524" s="115" t="s">
        <v>403</v>
      </c>
      <c r="J524" s="68"/>
      <c r="K524" s="79">
        <f>SUM(G524*H524)</f>
        <v>1830</v>
      </c>
      <c r="L524" s="57"/>
    </row>
    <row r="525" spans="1:12" ht="12.6" customHeight="1" x14ac:dyDescent="0.2">
      <c r="A525" s="5" t="s">
        <v>400</v>
      </c>
      <c r="B525" s="245" t="s">
        <v>402</v>
      </c>
      <c r="C525" s="245"/>
      <c r="D525" s="245"/>
      <c r="E525" s="245"/>
      <c r="F525" s="120"/>
      <c r="G525" s="106">
        <v>12.96</v>
      </c>
      <c r="H525" s="7">
        <v>120</v>
      </c>
      <c r="I525" s="115" t="s">
        <v>403</v>
      </c>
      <c r="J525" s="68"/>
      <c r="K525" s="68">
        <f>SUM(G525*H525)</f>
        <v>1555.2</v>
      </c>
      <c r="L525" s="57"/>
    </row>
    <row r="526" spans="1:12" ht="12.6" customHeight="1" x14ac:dyDescent="0.2">
      <c r="A526" s="3"/>
      <c r="B526" s="121"/>
      <c r="C526" s="121"/>
      <c r="D526" s="121"/>
      <c r="E526" s="121"/>
      <c r="F526" s="3" t="s">
        <v>14</v>
      </c>
      <c r="G526" s="22"/>
      <c r="I526" s="15"/>
      <c r="J526" s="79">
        <f>SUM(J523)</f>
        <v>14764.79</v>
      </c>
      <c r="K526" s="79">
        <f>SUM(K524:K525)</f>
        <v>3385.2</v>
      </c>
      <c r="L526" s="79">
        <f>SUM(J526:K526)</f>
        <v>18149.990000000002</v>
      </c>
    </row>
    <row r="527" spans="1:12" ht="12.6" customHeight="1" x14ac:dyDescent="0.2">
      <c r="A527" s="3"/>
      <c r="B527" s="121"/>
      <c r="C527" s="121"/>
      <c r="D527" s="121"/>
      <c r="E527" s="121"/>
      <c r="F527" s="121"/>
      <c r="G527" s="22"/>
      <c r="I527" s="116"/>
      <c r="J527" s="68"/>
      <c r="K527" s="68"/>
      <c r="L527" s="57"/>
    </row>
    <row r="528" spans="1:12" ht="12.6" customHeight="1" x14ac:dyDescent="0.2">
      <c r="A528" s="3" t="s">
        <v>387</v>
      </c>
      <c r="B528" s="244" t="s">
        <v>405</v>
      </c>
      <c r="C528" s="244"/>
      <c r="D528" s="244"/>
      <c r="E528" s="244"/>
      <c r="F528" s="244"/>
      <c r="G528" s="22"/>
      <c r="I528" s="116" t="s">
        <v>29</v>
      </c>
      <c r="J528" s="68"/>
      <c r="K528" s="68"/>
      <c r="L528" s="57"/>
    </row>
    <row r="529" spans="1:17" ht="12.6" customHeight="1" x14ac:dyDescent="0.2">
      <c r="A529" s="5" t="s">
        <v>387</v>
      </c>
      <c r="B529" s="275" t="s">
        <v>386</v>
      </c>
      <c r="C529" s="275"/>
      <c r="D529" s="275"/>
      <c r="E529" s="275"/>
      <c r="F529" s="275"/>
      <c r="G529" s="106">
        <v>2</v>
      </c>
      <c r="H529" s="7">
        <v>1</v>
      </c>
      <c r="I529" s="114" t="s">
        <v>29</v>
      </c>
      <c r="J529" s="106"/>
      <c r="K529" s="79">
        <f>SUM(G529*H529)</f>
        <v>2</v>
      </c>
      <c r="L529" s="57"/>
    </row>
    <row r="530" spans="1:17" ht="12.6" customHeight="1" x14ac:dyDescent="0.2">
      <c r="A530" s="3"/>
      <c r="B530" s="121"/>
      <c r="C530" s="121"/>
      <c r="D530" s="121"/>
      <c r="E530" s="121"/>
      <c r="F530" s="3" t="s">
        <v>14</v>
      </c>
      <c r="G530" s="22"/>
      <c r="I530" s="15"/>
      <c r="J530" s="79"/>
      <c r="K530" s="79">
        <f>SUM(K528:K529)</f>
        <v>2</v>
      </c>
      <c r="L530" s="79">
        <f>SUM(J530:K530)</f>
        <v>2</v>
      </c>
    </row>
    <row r="531" spans="1:17" ht="12.6" customHeight="1" x14ac:dyDescent="0.2">
      <c r="A531" s="3"/>
      <c r="B531" s="121"/>
      <c r="C531" s="121"/>
      <c r="D531" s="121"/>
      <c r="E531" s="121"/>
      <c r="F531" s="3"/>
      <c r="G531" s="22"/>
      <c r="I531" s="15"/>
      <c r="J531" s="79"/>
      <c r="K531" s="79"/>
      <c r="L531" s="79"/>
    </row>
    <row r="532" spans="1:17" ht="12.6" customHeight="1" x14ac:dyDescent="0.2">
      <c r="A532" s="3" t="s">
        <v>404</v>
      </c>
      <c r="B532" s="244" t="s">
        <v>406</v>
      </c>
      <c r="C532" s="244"/>
      <c r="D532" s="244"/>
      <c r="E532" s="244"/>
      <c r="F532" s="244"/>
      <c r="G532" s="22"/>
      <c r="I532" s="116" t="s">
        <v>29</v>
      </c>
      <c r="J532" s="68"/>
      <c r="K532" s="68"/>
      <c r="L532" s="57"/>
    </row>
    <row r="533" spans="1:17" ht="12.6" customHeight="1" x14ac:dyDescent="0.2">
      <c r="A533" s="5" t="s">
        <v>404</v>
      </c>
      <c r="B533" s="245" t="s">
        <v>406</v>
      </c>
      <c r="C533" s="245"/>
      <c r="D533" s="245"/>
      <c r="E533" s="245"/>
      <c r="F533" s="245"/>
      <c r="G533" s="64">
        <v>298</v>
      </c>
      <c r="H533" s="55">
        <v>1</v>
      </c>
      <c r="I533" s="38" t="s">
        <v>34</v>
      </c>
      <c r="J533" s="68">
        <f>SUM(G533*H533)</f>
        <v>298</v>
      </c>
      <c r="K533" s="68"/>
      <c r="L533" s="57"/>
    </row>
    <row r="534" spans="1:17" ht="12.6" customHeight="1" x14ac:dyDescent="0.2">
      <c r="A534" s="53" t="s">
        <v>221</v>
      </c>
      <c r="B534" s="59" t="s">
        <v>79</v>
      </c>
      <c r="C534" s="22"/>
      <c r="D534" s="22"/>
      <c r="E534" s="22"/>
      <c r="F534" s="22"/>
      <c r="G534" s="64">
        <v>16.48</v>
      </c>
      <c r="H534" s="55">
        <v>1</v>
      </c>
      <c r="I534" s="88" t="s">
        <v>41</v>
      </c>
      <c r="J534" s="22"/>
      <c r="K534" s="69">
        <f>SUM(G534*H534)</f>
        <v>16.48</v>
      </c>
      <c r="L534" s="57"/>
    </row>
    <row r="535" spans="1:17" ht="12.6" customHeight="1" x14ac:dyDescent="0.2">
      <c r="A535" s="53" t="s">
        <v>39</v>
      </c>
      <c r="B535" s="59" t="s">
        <v>40</v>
      </c>
      <c r="C535" s="22"/>
      <c r="D535" s="22"/>
      <c r="E535" s="22"/>
      <c r="F535" s="22"/>
      <c r="G535" s="64">
        <v>12.96</v>
      </c>
      <c r="H535" s="55">
        <v>1</v>
      </c>
      <c r="I535" s="88" t="s">
        <v>41</v>
      </c>
      <c r="J535" s="22"/>
      <c r="K535" s="69">
        <f>SUM(G535*H535)</f>
        <v>12.96</v>
      </c>
      <c r="L535" s="57"/>
    </row>
    <row r="536" spans="1:17" ht="12.6" customHeight="1" x14ac:dyDescent="0.2">
      <c r="A536" s="82" t="s">
        <v>148</v>
      </c>
      <c r="B536" s="82" t="s">
        <v>149</v>
      </c>
      <c r="C536" s="82"/>
      <c r="D536" s="82"/>
      <c r="E536" s="82"/>
      <c r="F536" s="82"/>
      <c r="G536" s="86" t="s">
        <v>276</v>
      </c>
      <c r="H536" s="90">
        <v>0.5</v>
      </c>
      <c r="I536" s="88" t="s">
        <v>41</v>
      </c>
      <c r="J536" s="86"/>
      <c r="K536" s="89">
        <f>SUM(G536*H536)</f>
        <v>8.2850000000000001</v>
      </c>
      <c r="L536" s="57"/>
    </row>
    <row r="537" spans="1:17" ht="12.6" customHeight="1" x14ac:dyDescent="0.2">
      <c r="A537" s="3"/>
      <c r="B537" s="121"/>
      <c r="C537" s="121"/>
      <c r="D537" s="121"/>
      <c r="E537" s="121"/>
      <c r="F537" s="3" t="s">
        <v>14</v>
      </c>
      <c r="G537" s="22"/>
      <c r="I537" s="15"/>
      <c r="J537" s="79">
        <f>SUM(J533:J536)</f>
        <v>298</v>
      </c>
      <c r="K537" s="79">
        <f>SUM(K532:K536)</f>
        <v>37.725000000000001</v>
      </c>
      <c r="L537" s="79">
        <f>SUM(J537:K537)</f>
        <v>335.72500000000002</v>
      </c>
    </row>
    <row r="538" spans="1:17" ht="12.6" customHeight="1" x14ac:dyDescent="0.2">
      <c r="A538" s="3"/>
      <c r="B538" s="121"/>
      <c r="C538" s="121"/>
      <c r="D538" s="121"/>
      <c r="E538" s="121"/>
      <c r="F538" s="3"/>
      <c r="G538" s="22"/>
      <c r="I538" s="15"/>
      <c r="J538" s="79"/>
      <c r="K538" s="79"/>
      <c r="L538" s="79"/>
    </row>
    <row r="539" spans="1:17" ht="12.6" customHeight="1" x14ac:dyDescent="0.2">
      <c r="K539" s="131"/>
    </row>
    <row r="540" spans="1:17" ht="13.15" customHeight="1" x14ac:dyDescent="0.2">
      <c r="A540" s="51" t="s">
        <v>409</v>
      </c>
      <c r="B540" s="242" t="s">
        <v>410</v>
      </c>
      <c r="C540" s="242"/>
      <c r="D540" s="242"/>
      <c r="E540" s="242"/>
      <c r="F540" s="242"/>
      <c r="G540" s="22"/>
      <c r="H540" s="22"/>
      <c r="I540" s="80" t="s">
        <v>34</v>
      </c>
      <c r="J540" s="22"/>
      <c r="K540" s="22"/>
      <c r="L540" s="22"/>
      <c r="M540" s="28"/>
      <c r="N540" s="28"/>
      <c r="O540" s="22"/>
      <c r="P540" s="22"/>
      <c r="Q540" s="22"/>
    </row>
    <row r="541" spans="1:17" x14ac:dyDescent="0.2">
      <c r="A541" s="135" t="s">
        <v>411</v>
      </c>
      <c r="B541" s="136" t="s">
        <v>412</v>
      </c>
      <c r="C541" s="24"/>
      <c r="D541" s="24"/>
      <c r="E541" s="24"/>
      <c r="F541" s="24"/>
      <c r="G541" s="137">
        <v>19.440000000000001</v>
      </c>
      <c r="H541" s="138">
        <v>4</v>
      </c>
      <c r="I541" s="139" t="s">
        <v>41</v>
      </c>
      <c r="J541" s="140">
        <v>7.4</v>
      </c>
      <c r="K541" s="137">
        <v>70.36</v>
      </c>
      <c r="L541" s="24"/>
      <c r="M541" s="141"/>
      <c r="N541" s="142"/>
      <c r="O541" s="22"/>
      <c r="P541" s="22"/>
      <c r="Q541" s="22"/>
    </row>
    <row r="542" spans="1:17" x14ac:dyDescent="0.2">
      <c r="A542" s="135" t="s">
        <v>413</v>
      </c>
      <c r="B542" s="136" t="s">
        <v>414</v>
      </c>
      <c r="C542" s="24"/>
      <c r="D542" s="24"/>
      <c r="E542" s="24"/>
      <c r="F542" s="24"/>
      <c r="G542" s="137">
        <v>22.06</v>
      </c>
      <c r="H542" s="138">
        <v>4</v>
      </c>
      <c r="I542" s="139" t="s">
        <v>41</v>
      </c>
      <c r="J542" s="140">
        <v>7.4</v>
      </c>
      <c r="K542" s="143">
        <v>80.84</v>
      </c>
      <c r="L542" s="24"/>
      <c r="M542" s="141"/>
      <c r="N542" s="142"/>
      <c r="O542" s="22"/>
      <c r="P542" s="22"/>
      <c r="Q542" s="22"/>
    </row>
    <row r="543" spans="1:17" s="108" customFormat="1" x14ac:dyDescent="0.2">
      <c r="A543" s="53" t="s">
        <v>409</v>
      </c>
      <c r="B543" s="238" t="s">
        <v>410</v>
      </c>
      <c r="C543" s="238"/>
      <c r="D543" s="238"/>
      <c r="E543" s="238"/>
      <c r="F543" s="238"/>
      <c r="G543" s="60">
        <v>10701.33</v>
      </c>
      <c r="H543" s="55">
        <v>1</v>
      </c>
      <c r="I543" s="56" t="s">
        <v>3</v>
      </c>
      <c r="J543" s="144">
        <f>SUM(G543*H543)</f>
        <v>10701.33</v>
      </c>
      <c r="K543" s="56"/>
      <c r="L543" s="145"/>
      <c r="M543" s="146"/>
      <c r="N543" s="146"/>
      <c r="O543" s="145"/>
      <c r="P543" s="145"/>
      <c r="Q543" s="145"/>
    </row>
    <row r="544" spans="1:17" ht="13.15" customHeight="1" x14ac:dyDescent="0.2">
      <c r="A544" s="24"/>
      <c r="B544" s="24"/>
      <c r="C544" s="24"/>
      <c r="D544" s="24"/>
      <c r="E544" s="24"/>
      <c r="F544" s="133" t="s">
        <v>14</v>
      </c>
      <c r="G544" s="24"/>
      <c r="H544" s="24"/>
      <c r="I544" s="23"/>
      <c r="J544" s="134">
        <f>SUM(J541:J543)</f>
        <v>10716.13</v>
      </c>
      <c r="K544" s="147">
        <f>SUM(K541:K543)</f>
        <v>151.19999999999999</v>
      </c>
      <c r="L544" s="148">
        <f>SUM(J544:K544)</f>
        <v>10867.33</v>
      </c>
      <c r="M544" s="28"/>
      <c r="N544" s="28"/>
      <c r="O544" s="22"/>
      <c r="P544" s="22"/>
      <c r="Q544" s="22"/>
    </row>
    <row r="545" spans="1:17" ht="13.15" customHeight="1" x14ac:dyDescent="0.2">
      <c r="A545" s="51" t="s">
        <v>415</v>
      </c>
      <c r="B545" s="237" t="s">
        <v>416</v>
      </c>
      <c r="C545" s="237"/>
      <c r="D545" s="237"/>
      <c r="E545" s="237"/>
      <c r="F545" s="237"/>
      <c r="I545" s="37" t="s">
        <v>34</v>
      </c>
      <c r="M545" s="22"/>
      <c r="N545" s="22"/>
      <c r="O545" s="22"/>
      <c r="P545" s="22"/>
      <c r="Q545" s="22"/>
    </row>
    <row r="546" spans="1:17" ht="12" customHeight="1" x14ac:dyDescent="0.2">
      <c r="A546" s="53" t="s">
        <v>415</v>
      </c>
      <c r="B546" s="238" t="s">
        <v>416</v>
      </c>
      <c r="C546" s="238"/>
      <c r="D546" s="238"/>
      <c r="E546" s="238"/>
      <c r="F546" s="238"/>
      <c r="G546" s="159">
        <v>169.11</v>
      </c>
      <c r="H546" s="160">
        <v>1</v>
      </c>
      <c r="I546" s="161" t="s">
        <v>34</v>
      </c>
      <c r="J546" s="162">
        <f>SUM(G546*H546)</f>
        <v>169.11</v>
      </c>
      <c r="K546" s="151"/>
      <c r="L546" s="150"/>
      <c r="M546" s="22"/>
      <c r="N546" s="22"/>
      <c r="O546" s="22"/>
      <c r="P546" s="22"/>
      <c r="Q546" s="22"/>
    </row>
    <row r="547" spans="1:17" ht="13.15" customHeight="1" x14ac:dyDescent="0.2">
      <c r="A547" s="163" t="s">
        <v>411</v>
      </c>
      <c r="B547" s="164" t="s">
        <v>412</v>
      </c>
      <c r="C547" s="151"/>
      <c r="D547" s="151"/>
      <c r="E547" s="151"/>
      <c r="F547" s="151"/>
      <c r="G547" s="162">
        <v>19.440000000000001</v>
      </c>
      <c r="H547" s="160">
        <v>2</v>
      </c>
      <c r="I547" s="161" t="s">
        <v>41</v>
      </c>
      <c r="J547" s="159">
        <v>3.7</v>
      </c>
      <c r="K547" s="162">
        <v>35.18</v>
      </c>
      <c r="L547" s="151"/>
      <c r="M547" s="141"/>
      <c r="N547" s="142"/>
      <c r="O547" s="22"/>
      <c r="P547" s="22"/>
      <c r="Q547" s="22"/>
    </row>
    <row r="548" spans="1:17" x14ac:dyDescent="0.2">
      <c r="A548" s="163" t="s">
        <v>413</v>
      </c>
      <c r="B548" s="164" t="s">
        <v>414</v>
      </c>
      <c r="C548" s="151"/>
      <c r="D548" s="151"/>
      <c r="E548" s="151"/>
      <c r="F548" s="151"/>
      <c r="G548" s="162">
        <v>22.06</v>
      </c>
      <c r="H548" s="160">
        <v>2</v>
      </c>
      <c r="I548" s="161" t="s">
        <v>41</v>
      </c>
      <c r="J548" s="159">
        <v>3.7</v>
      </c>
      <c r="K548" s="162">
        <v>40.42</v>
      </c>
      <c r="L548" s="151"/>
      <c r="M548" s="141"/>
      <c r="N548" s="142"/>
      <c r="O548" s="22"/>
      <c r="P548" s="22"/>
      <c r="Q548" s="22"/>
    </row>
    <row r="549" spans="1:17" ht="13.9" customHeight="1" x14ac:dyDescent="0.2">
      <c r="F549" s="3" t="s">
        <v>14</v>
      </c>
      <c r="J549" s="10">
        <f>SUM(J546:J548)</f>
        <v>176.51</v>
      </c>
      <c r="K549" s="11">
        <f>SUM(K546:K548)</f>
        <v>75.599999999999994</v>
      </c>
      <c r="L549" s="10">
        <f>SUM(J549:K549)</f>
        <v>252.10999999999999</v>
      </c>
      <c r="M549" s="22"/>
      <c r="N549" s="22"/>
      <c r="O549" s="22"/>
      <c r="P549" s="22"/>
      <c r="Q549" s="22"/>
    </row>
    <row r="550" spans="1:17" ht="12.6" customHeight="1" x14ac:dyDescent="0.2">
      <c r="F550" s="3"/>
      <c r="J550" s="9"/>
      <c r="K550" s="11"/>
      <c r="L550" s="9"/>
      <c r="M550" s="22"/>
      <c r="N550" s="22"/>
      <c r="O550" s="22"/>
      <c r="P550" s="22"/>
      <c r="Q550" s="22"/>
    </row>
    <row r="551" spans="1:17" ht="31.15" customHeight="1" x14ac:dyDescent="0.2">
      <c r="A551" s="51" t="s">
        <v>417</v>
      </c>
      <c r="B551" s="237" t="s">
        <v>418</v>
      </c>
      <c r="C551" s="237"/>
      <c r="D551" s="237"/>
      <c r="E551" s="237"/>
      <c r="F551" s="237"/>
      <c r="I551" s="37" t="s">
        <v>3</v>
      </c>
      <c r="M551" s="22"/>
      <c r="N551" s="22"/>
      <c r="O551" s="22"/>
      <c r="P551" s="22"/>
      <c r="Q551" s="22"/>
    </row>
    <row r="552" spans="1:17" ht="27.6" customHeight="1" x14ac:dyDescent="0.2">
      <c r="A552" s="53" t="s">
        <v>417</v>
      </c>
      <c r="B552" s="239" t="s">
        <v>418</v>
      </c>
      <c r="C552" s="239"/>
      <c r="D552" s="239"/>
      <c r="E552" s="239"/>
      <c r="F552" s="239"/>
      <c r="G552" s="101">
        <v>234.5</v>
      </c>
      <c r="H552" s="7">
        <v>1</v>
      </c>
      <c r="I552" s="38" t="s">
        <v>34</v>
      </c>
      <c r="J552" s="101">
        <f>SUM(G552*H552)</f>
        <v>234.5</v>
      </c>
      <c r="M552" s="22"/>
      <c r="N552" s="22"/>
      <c r="O552" s="22"/>
      <c r="P552" s="22"/>
      <c r="Q552" s="22"/>
    </row>
    <row r="553" spans="1:17" x14ac:dyDescent="0.2">
      <c r="A553" s="53">
        <v>8634</v>
      </c>
      <c r="B553" s="126" t="s">
        <v>419</v>
      </c>
      <c r="G553" s="99">
        <v>0.55000000000000004</v>
      </c>
      <c r="H553" s="7">
        <v>0.8</v>
      </c>
      <c r="I553" s="38" t="s">
        <v>104</v>
      </c>
      <c r="J553" s="99">
        <f>SUM(G553*H553)</f>
        <v>0.44000000000000006</v>
      </c>
      <c r="M553" s="142"/>
      <c r="N553" s="142"/>
      <c r="O553" s="22"/>
      <c r="P553" s="22"/>
      <c r="Q553" s="22"/>
    </row>
    <row r="554" spans="1:17" s="108" customFormat="1" x14ac:dyDescent="0.2">
      <c r="A554" s="53" t="s">
        <v>176</v>
      </c>
      <c r="B554" s="126" t="s">
        <v>420</v>
      </c>
      <c r="G554" s="63">
        <v>16.64</v>
      </c>
      <c r="H554" s="7">
        <v>1.5</v>
      </c>
      <c r="I554" s="38" t="s">
        <v>41</v>
      </c>
      <c r="K554" s="99">
        <f>SUM(G554*H554)</f>
        <v>24.96</v>
      </c>
      <c r="M554" s="166"/>
      <c r="N554" s="166"/>
      <c r="O554" s="145"/>
      <c r="P554" s="145"/>
      <c r="Q554" s="145"/>
    </row>
    <row r="555" spans="1:17" x14ac:dyDescent="0.2">
      <c r="A555" s="53" t="s">
        <v>178</v>
      </c>
      <c r="B555" s="126" t="s">
        <v>421</v>
      </c>
      <c r="G555" s="137">
        <v>14.09</v>
      </c>
      <c r="H555" s="7">
        <v>1.5</v>
      </c>
      <c r="I555" s="38" t="s">
        <v>41</v>
      </c>
      <c r="K555" s="99">
        <f>SUM(G555*H555)</f>
        <v>21.134999999999998</v>
      </c>
      <c r="M555" s="142"/>
      <c r="N555" s="142"/>
      <c r="O555" s="22"/>
      <c r="P555" s="22"/>
      <c r="Q555" s="22"/>
    </row>
    <row r="556" spans="1:17" x14ac:dyDescent="0.2">
      <c r="A556" s="22"/>
      <c r="F556" s="3" t="s">
        <v>14</v>
      </c>
      <c r="I556" s="167"/>
      <c r="J556" s="10">
        <f>SUM(J552:J555)</f>
        <v>234.94</v>
      </c>
      <c r="K556" s="10">
        <f>SUM(K554:K555)</f>
        <v>46.094999999999999</v>
      </c>
      <c r="L556" s="10">
        <f>SUM(J556:K556)</f>
        <v>281.03499999999997</v>
      </c>
      <c r="M556" s="22"/>
      <c r="N556" s="22"/>
      <c r="O556" s="22"/>
      <c r="P556" s="22"/>
      <c r="Q556" s="22"/>
    </row>
    <row r="557" spans="1:17" ht="12.6" customHeight="1" x14ac:dyDescent="0.2">
      <c r="A557" s="22"/>
      <c r="B557" s="28"/>
      <c r="C557" s="28"/>
      <c r="D557" s="28"/>
      <c r="E557" s="28"/>
      <c r="F557" s="28"/>
      <c r="G557" s="28"/>
      <c r="H557" s="28"/>
      <c r="I557" s="153"/>
      <c r="J557" s="168"/>
      <c r="K557" s="169"/>
      <c r="M557" s="22"/>
      <c r="N557" s="22"/>
      <c r="O557" s="22"/>
      <c r="P557" s="22"/>
      <c r="Q557" s="22"/>
    </row>
    <row r="558" spans="1:17" ht="12" customHeight="1" x14ac:dyDescent="0.2">
      <c r="A558" s="51" t="s">
        <v>422</v>
      </c>
      <c r="B558" s="237" t="s">
        <v>423</v>
      </c>
      <c r="C558" s="237"/>
      <c r="D558" s="237"/>
      <c r="E558" s="237"/>
      <c r="F558" s="237"/>
      <c r="I558" s="37" t="s">
        <v>3</v>
      </c>
      <c r="M558" s="22"/>
      <c r="N558" s="22"/>
      <c r="O558" s="22"/>
      <c r="P558" s="22"/>
      <c r="Q558" s="22"/>
    </row>
    <row r="559" spans="1:17" ht="11.45" customHeight="1" x14ac:dyDescent="0.2">
      <c r="A559" s="53" t="s">
        <v>422</v>
      </c>
      <c r="B559" s="238" t="s">
        <v>423</v>
      </c>
      <c r="C559" s="238"/>
      <c r="D559" s="238"/>
      <c r="E559" s="238"/>
      <c r="F559" s="238"/>
      <c r="G559" s="101">
        <v>215.99</v>
      </c>
      <c r="H559" s="7">
        <v>1</v>
      </c>
      <c r="I559" s="38" t="s">
        <v>34</v>
      </c>
      <c r="J559" s="101">
        <f>SUM(G559*H559)</f>
        <v>215.99</v>
      </c>
      <c r="M559" s="22"/>
      <c r="N559" s="22"/>
      <c r="O559" s="22"/>
      <c r="P559" s="22"/>
      <c r="Q559" s="22"/>
    </row>
    <row r="560" spans="1:17" ht="11.45" customHeight="1" x14ac:dyDescent="0.2">
      <c r="A560" s="5">
        <v>8634</v>
      </c>
      <c r="B560" s="126" t="s">
        <v>419</v>
      </c>
      <c r="G560" s="99">
        <v>0.55000000000000004</v>
      </c>
      <c r="H560" s="7">
        <v>0.8</v>
      </c>
      <c r="I560" s="38" t="s">
        <v>104</v>
      </c>
      <c r="J560" s="99">
        <f>SUM(G560*H560)</f>
        <v>0.44000000000000006</v>
      </c>
      <c r="O560" s="22"/>
      <c r="P560" s="22"/>
      <c r="Q560" s="22"/>
    </row>
    <row r="561" spans="1:17" ht="12.6" customHeight="1" x14ac:dyDescent="0.2">
      <c r="A561" s="135" t="s">
        <v>413</v>
      </c>
      <c r="B561" s="126" t="s">
        <v>420</v>
      </c>
      <c r="G561" s="137">
        <v>16.64</v>
      </c>
      <c r="H561" s="7">
        <v>0.8</v>
      </c>
      <c r="I561" s="38" t="s">
        <v>41</v>
      </c>
      <c r="K561" s="99">
        <f>SUM(G561*H561)</f>
        <v>13.312000000000001</v>
      </c>
      <c r="M561" s="141"/>
      <c r="N561" s="142"/>
      <c r="O561" s="22"/>
      <c r="P561" s="22"/>
      <c r="Q561" s="22"/>
    </row>
    <row r="562" spans="1:17" x14ac:dyDescent="0.2">
      <c r="A562" s="135" t="s">
        <v>295</v>
      </c>
      <c r="B562" s="126" t="s">
        <v>421</v>
      </c>
      <c r="G562" s="137">
        <v>14.09</v>
      </c>
      <c r="H562" s="7">
        <v>0.8</v>
      </c>
      <c r="I562" s="38" t="s">
        <v>41</v>
      </c>
      <c r="K562" s="99">
        <f>SUM(G562*H562)</f>
        <v>11.272</v>
      </c>
      <c r="M562" s="141"/>
      <c r="N562" s="142"/>
      <c r="O562" s="22"/>
      <c r="P562" s="22"/>
      <c r="Q562" s="22"/>
    </row>
    <row r="563" spans="1:17" x14ac:dyDescent="0.2">
      <c r="A563" s="150"/>
      <c r="F563" s="3" t="s">
        <v>14</v>
      </c>
      <c r="I563" s="167"/>
      <c r="J563" s="10">
        <f>SUM(J559:J562)</f>
        <v>216.43</v>
      </c>
      <c r="K563" s="10">
        <f>SUM(K561:K562)</f>
        <v>24.584000000000003</v>
      </c>
      <c r="L563" s="10">
        <f>SUM(J563:K563)</f>
        <v>241.01400000000001</v>
      </c>
      <c r="M563" s="22"/>
      <c r="N563" s="142"/>
      <c r="O563" s="22"/>
      <c r="P563" s="22"/>
      <c r="Q563" s="22"/>
    </row>
    <row r="564" spans="1:17" x14ac:dyDescent="0.2">
      <c r="H564" s="3"/>
      <c r="I564" s="170"/>
      <c r="J564" s="171"/>
      <c r="K564" s="9"/>
      <c r="L564" s="9"/>
      <c r="M564" s="22"/>
      <c r="N564" s="22"/>
      <c r="O564" s="22"/>
      <c r="P564" s="22"/>
      <c r="Q564" s="22"/>
    </row>
    <row r="565" spans="1:17" ht="19.899999999999999" customHeight="1" x14ac:dyDescent="0.2">
      <c r="A565" s="51" t="s">
        <v>424</v>
      </c>
      <c r="B565" s="242" t="s">
        <v>425</v>
      </c>
      <c r="C565" s="242"/>
      <c r="D565" s="242"/>
      <c r="E565" s="242"/>
      <c r="F565" s="242"/>
      <c r="G565" s="22"/>
      <c r="H565" s="22"/>
      <c r="I565" s="80" t="s">
        <v>34</v>
      </c>
      <c r="J565" s="22"/>
      <c r="K565" s="22"/>
      <c r="L565" s="22"/>
      <c r="M565" s="22"/>
      <c r="N565" s="22"/>
      <c r="O565" s="22"/>
      <c r="P565" s="22"/>
      <c r="Q565" s="22"/>
    </row>
    <row r="566" spans="1:17" ht="10.9" customHeight="1" x14ac:dyDescent="0.2">
      <c r="A566" s="163" t="s">
        <v>411</v>
      </c>
      <c r="B566" s="164" t="s">
        <v>412</v>
      </c>
      <c r="C566" s="151"/>
      <c r="D566" s="151"/>
      <c r="E566" s="151"/>
      <c r="F566" s="151"/>
      <c r="G566" s="162">
        <v>19.440000000000001</v>
      </c>
      <c r="H566" s="172">
        <v>16</v>
      </c>
      <c r="I566" s="173" t="s">
        <v>34</v>
      </c>
      <c r="J566" s="174">
        <v>29.6</v>
      </c>
      <c r="K566" s="175">
        <v>281.44</v>
      </c>
      <c r="L566" s="176"/>
      <c r="M566" s="141"/>
      <c r="N566" s="142"/>
      <c r="O566" s="22"/>
      <c r="P566" s="22"/>
      <c r="Q566" s="22"/>
    </row>
    <row r="567" spans="1:17" x14ac:dyDescent="0.2">
      <c r="A567" s="163" t="s">
        <v>413</v>
      </c>
      <c r="B567" s="164" t="s">
        <v>414</v>
      </c>
      <c r="C567" s="151"/>
      <c r="D567" s="151"/>
      <c r="E567" s="151"/>
      <c r="F567" s="151"/>
      <c r="G567" s="162">
        <v>22.06</v>
      </c>
      <c r="H567" s="138">
        <v>16</v>
      </c>
      <c r="I567" s="173" t="s">
        <v>41</v>
      </c>
      <c r="J567" s="137">
        <v>29.6</v>
      </c>
      <c r="K567" s="177">
        <v>323.36</v>
      </c>
      <c r="L567" s="176"/>
      <c r="M567" s="141"/>
      <c r="N567" s="142"/>
      <c r="O567" s="22"/>
      <c r="P567" s="22"/>
      <c r="Q567" s="22"/>
    </row>
    <row r="568" spans="1:17" x14ac:dyDescent="0.2">
      <c r="A568" s="176"/>
      <c r="B568" s="176"/>
      <c r="C568" s="176"/>
      <c r="D568" s="176"/>
      <c r="E568" s="176"/>
      <c r="F568" s="178" t="s">
        <v>14</v>
      </c>
      <c r="G568" s="176"/>
      <c r="H568" s="176"/>
      <c r="I568" s="23"/>
      <c r="J568" s="179">
        <f>SUM(J566:J567)</f>
        <v>59.2</v>
      </c>
      <c r="K568" s="179">
        <f>SUM(K566:K567)</f>
        <v>604.79999999999995</v>
      </c>
      <c r="L568" s="179">
        <f>SUM(J568:K568)</f>
        <v>664</v>
      </c>
      <c r="M568" s="22"/>
      <c r="N568" s="142"/>
      <c r="O568" s="22"/>
      <c r="P568" s="22"/>
      <c r="Q568" s="22"/>
    </row>
    <row r="569" spans="1:17" x14ac:dyDescent="0.2">
      <c r="A569" s="151"/>
      <c r="B569" s="151"/>
      <c r="C569" s="151"/>
      <c r="D569" s="151"/>
      <c r="E569" s="151"/>
      <c r="F569" s="157"/>
      <c r="G569" s="151"/>
      <c r="H569" s="151"/>
      <c r="J569" s="180"/>
      <c r="K569" s="158"/>
      <c r="L569" s="180"/>
      <c r="M569" s="22"/>
      <c r="N569" s="22"/>
      <c r="O569" s="22"/>
      <c r="P569" s="22"/>
      <c r="Q569" s="22"/>
    </row>
    <row r="570" spans="1:17" ht="19.899999999999999" customHeight="1" x14ac:dyDescent="0.2">
      <c r="A570" s="51" t="s">
        <v>426</v>
      </c>
      <c r="B570" s="242" t="s">
        <v>796</v>
      </c>
      <c r="C570" s="242"/>
      <c r="D570" s="242"/>
      <c r="E570" s="242"/>
      <c r="F570" s="242"/>
      <c r="G570" s="22"/>
      <c r="H570" s="22"/>
      <c r="I570" s="80" t="s">
        <v>67</v>
      </c>
      <c r="J570" s="22"/>
      <c r="K570" s="22"/>
      <c r="L570" s="22"/>
      <c r="M570" s="22"/>
      <c r="N570" s="22"/>
      <c r="O570" s="22"/>
      <c r="P570" s="22"/>
      <c r="Q570" s="22"/>
    </row>
    <row r="571" spans="1:17" ht="18" customHeight="1" x14ac:dyDescent="0.2">
      <c r="A571" s="53" t="s">
        <v>426</v>
      </c>
      <c r="B571" s="238" t="s">
        <v>427</v>
      </c>
      <c r="C571" s="238"/>
      <c r="D571" s="238"/>
      <c r="E571" s="238"/>
      <c r="F571" s="238"/>
      <c r="G571" s="137">
        <v>40.619999999999997</v>
      </c>
      <c r="H571" s="138">
        <v>0.16666665999999999</v>
      </c>
      <c r="I571" s="173" t="s">
        <v>104</v>
      </c>
      <c r="J571" s="140">
        <f>SUM(G571*H571)</f>
        <v>6.7699997291999994</v>
      </c>
      <c r="K571" s="24"/>
      <c r="L571" s="24"/>
      <c r="M571" s="22"/>
      <c r="N571" s="22"/>
      <c r="O571" s="22"/>
      <c r="P571" s="22"/>
      <c r="Q571" s="22"/>
    </row>
    <row r="572" spans="1:17" x14ac:dyDescent="0.2">
      <c r="A572" s="135" t="s">
        <v>411</v>
      </c>
      <c r="B572" s="136" t="s">
        <v>412</v>
      </c>
      <c r="C572" s="24"/>
      <c r="D572" s="24"/>
      <c r="E572" s="24"/>
      <c r="F572" s="24"/>
      <c r="G572" s="137">
        <v>19.440000000000001</v>
      </c>
      <c r="H572" s="138">
        <v>0.2</v>
      </c>
      <c r="I572" s="173" t="s">
        <v>41</v>
      </c>
      <c r="J572" s="181">
        <v>0.37</v>
      </c>
      <c r="K572" s="181">
        <v>3.52</v>
      </c>
      <c r="M572" s="142"/>
      <c r="N572" s="142"/>
      <c r="O572" s="22"/>
      <c r="P572" s="22"/>
      <c r="Q572" s="22"/>
    </row>
    <row r="573" spans="1:17" x14ac:dyDescent="0.2">
      <c r="A573" s="135" t="s">
        <v>413</v>
      </c>
      <c r="B573" s="136" t="s">
        <v>414</v>
      </c>
      <c r="C573" s="24"/>
      <c r="D573" s="24"/>
      <c r="E573" s="24"/>
      <c r="F573" s="24"/>
      <c r="G573" s="137">
        <v>22.06</v>
      </c>
      <c r="H573" s="138">
        <v>0.2</v>
      </c>
      <c r="I573" s="173" t="s">
        <v>41</v>
      </c>
      <c r="J573" s="181">
        <v>0.37</v>
      </c>
      <c r="K573" s="181">
        <v>4.04</v>
      </c>
      <c r="M573" s="142"/>
      <c r="N573" s="142"/>
      <c r="O573" s="22"/>
      <c r="P573" s="22"/>
      <c r="Q573" s="22"/>
    </row>
    <row r="574" spans="1:17" ht="13.9" customHeight="1" x14ac:dyDescent="0.2">
      <c r="A574" s="24"/>
      <c r="B574" s="24"/>
      <c r="C574" s="24"/>
      <c r="D574" s="24"/>
      <c r="E574" s="24"/>
      <c r="F574" s="133" t="s">
        <v>14</v>
      </c>
      <c r="G574" s="24"/>
      <c r="H574" s="24"/>
      <c r="I574" s="23"/>
      <c r="J574" s="182">
        <f>SUM(J571:J573)</f>
        <v>7.5099997291999996</v>
      </c>
      <c r="K574" s="182">
        <f>SUM(K571:K573)</f>
        <v>7.5600000000000005</v>
      </c>
      <c r="L574" s="183">
        <f>SUM(J574:K574)</f>
        <v>15.069999729199999</v>
      </c>
      <c r="M574" s="22"/>
      <c r="N574" s="22"/>
      <c r="O574" s="22"/>
      <c r="P574" s="22"/>
      <c r="Q574" s="22"/>
    </row>
    <row r="575" spans="1:17" ht="13.15" customHeight="1" x14ac:dyDescent="0.2">
      <c r="A575" s="24"/>
      <c r="B575" s="24"/>
      <c r="C575" s="24"/>
      <c r="D575" s="24"/>
      <c r="E575" s="24"/>
      <c r="F575" s="133"/>
      <c r="G575" s="24"/>
      <c r="H575" s="24"/>
      <c r="I575" s="23"/>
      <c r="J575" s="134"/>
      <c r="K575" s="134"/>
      <c r="L575" s="134"/>
      <c r="M575" s="22"/>
      <c r="N575" s="22"/>
      <c r="O575" s="22"/>
      <c r="P575" s="22"/>
      <c r="Q575" s="22"/>
    </row>
    <row r="576" spans="1:17" ht="21" customHeight="1" x14ac:dyDescent="0.2">
      <c r="A576" s="51" t="s">
        <v>428</v>
      </c>
      <c r="B576" s="242" t="s">
        <v>797</v>
      </c>
      <c r="C576" s="242"/>
      <c r="D576" s="242"/>
      <c r="E576" s="242"/>
      <c r="F576" s="242"/>
      <c r="G576" s="22"/>
      <c r="H576" s="22"/>
      <c r="I576" s="80" t="s">
        <v>67</v>
      </c>
      <c r="J576" s="22"/>
      <c r="K576" s="22"/>
      <c r="L576" s="22"/>
      <c r="M576" s="22"/>
      <c r="N576" s="22"/>
      <c r="O576" s="22"/>
      <c r="P576" s="22"/>
      <c r="Q576" s="22"/>
    </row>
    <row r="577" spans="1:18" ht="17.45" customHeight="1" x14ac:dyDescent="0.2">
      <c r="A577" s="53" t="s">
        <v>428</v>
      </c>
      <c r="B577" s="238" t="s">
        <v>798</v>
      </c>
      <c r="C577" s="238"/>
      <c r="D577" s="238"/>
      <c r="E577" s="238"/>
      <c r="F577" s="238"/>
      <c r="G577" s="137">
        <v>61.02</v>
      </c>
      <c r="H577" s="138">
        <v>0.16666665999999999</v>
      </c>
      <c r="I577" s="173" t="s">
        <v>104</v>
      </c>
      <c r="J577" s="140">
        <f>SUM(G577*H577)</f>
        <v>10.1699995932</v>
      </c>
      <c r="K577" s="24"/>
      <c r="L577" s="24"/>
      <c r="M577" s="142"/>
      <c r="N577" s="142"/>
      <c r="O577" s="22"/>
      <c r="P577" s="22"/>
      <c r="Q577" s="22"/>
    </row>
    <row r="578" spans="1:18" x14ac:dyDescent="0.2">
      <c r="A578" s="135" t="s">
        <v>411</v>
      </c>
      <c r="B578" s="136" t="s">
        <v>412</v>
      </c>
      <c r="C578" s="24"/>
      <c r="D578" s="24"/>
      <c r="E578" s="24"/>
      <c r="F578" s="24"/>
      <c r="G578" s="137">
        <v>19.440000000000001</v>
      </c>
      <c r="H578" s="138">
        <v>0.2</v>
      </c>
      <c r="I578" s="173" t="s">
        <v>41</v>
      </c>
      <c r="J578" s="181">
        <v>0.37</v>
      </c>
      <c r="K578" s="181">
        <v>3.52</v>
      </c>
      <c r="L578" s="24"/>
      <c r="M578" s="142"/>
      <c r="N578" s="142"/>
      <c r="O578" s="22"/>
      <c r="P578" s="22"/>
      <c r="Q578" s="22"/>
    </row>
    <row r="579" spans="1:18" x14ac:dyDescent="0.2">
      <c r="A579" s="135" t="s">
        <v>413</v>
      </c>
      <c r="B579" s="136" t="s">
        <v>414</v>
      </c>
      <c r="C579" s="24"/>
      <c r="D579" s="24"/>
      <c r="E579" s="24"/>
      <c r="F579" s="24"/>
      <c r="G579" s="137">
        <v>22.06</v>
      </c>
      <c r="H579" s="138">
        <v>0.2</v>
      </c>
      <c r="I579" s="173" t="s">
        <v>41</v>
      </c>
      <c r="J579" s="181">
        <v>0.37</v>
      </c>
      <c r="K579" s="181">
        <v>4.04</v>
      </c>
      <c r="L579" s="24"/>
      <c r="M579" s="22"/>
      <c r="N579" s="142"/>
      <c r="O579" s="22"/>
      <c r="P579" s="22"/>
      <c r="Q579" s="22"/>
    </row>
    <row r="580" spans="1:18" ht="14.45" customHeight="1" x14ac:dyDescent="0.2">
      <c r="A580" s="24"/>
      <c r="B580" s="24"/>
      <c r="C580" s="24"/>
      <c r="D580" s="24"/>
      <c r="E580" s="24"/>
      <c r="F580" s="133" t="s">
        <v>14</v>
      </c>
      <c r="G580" s="24"/>
      <c r="H580" s="24"/>
      <c r="I580" s="23"/>
      <c r="J580" s="183">
        <f>SUM(J577:J579)</f>
        <v>10.909999593199998</v>
      </c>
      <c r="K580" s="182">
        <f>SUM(K577:K579)</f>
        <v>7.5600000000000005</v>
      </c>
      <c r="L580" s="183">
        <f>SUM(J580:K580)</f>
        <v>18.469999593200001</v>
      </c>
      <c r="M580" s="22"/>
      <c r="N580" s="142"/>
      <c r="O580" s="22"/>
      <c r="P580" s="22"/>
      <c r="Q580" s="22"/>
    </row>
    <row r="581" spans="1:18" ht="12" customHeight="1" x14ac:dyDescent="0.2">
      <c r="A581" s="24"/>
      <c r="B581" s="24"/>
      <c r="C581" s="24"/>
      <c r="D581" s="24"/>
      <c r="E581" s="24"/>
      <c r="F581" s="133"/>
      <c r="G581" s="24"/>
      <c r="H581" s="24"/>
      <c r="I581" s="23"/>
      <c r="J581" s="134"/>
      <c r="K581" s="134"/>
      <c r="L581" s="134"/>
      <c r="M581" s="22"/>
      <c r="N581" s="142"/>
      <c r="O581" s="22"/>
      <c r="P581" s="22"/>
      <c r="Q581" s="22"/>
    </row>
    <row r="582" spans="1:18" ht="30" customHeight="1" x14ac:dyDescent="0.2">
      <c r="A582" s="51" t="s">
        <v>431</v>
      </c>
      <c r="B582" s="237" t="s">
        <v>432</v>
      </c>
      <c r="C582" s="237"/>
      <c r="D582" s="237"/>
      <c r="E582" s="237"/>
      <c r="F582" s="237"/>
      <c r="I582" s="185" t="s">
        <v>104</v>
      </c>
      <c r="M582" s="22"/>
      <c r="N582" s="142"/>
      <c r="O582" s="22"/>
      <c r="P582" s="22"/>
      <c r="Q582" s="22"/>
    </row>
    <row r="583" spans="1:18" ht="24" customHeight="1" x14ac:dyDescent="0.2">
      <c r="A583" s="5" t="s">
        <v>431</v>
      </c>
      <c r="B583" s="239" t="s">
        <v>433</v>
      </c>
      <c r="C583" s="239"/>
      <c r="D583" s="239"/>
      <c r="E583" s="239"/>
      <c r="F583" s="239"/>
      <c r="G583" s="100">
        <v>110.13</v>
      </c>
      <c r="H583" s="7">
        <v>1.0149999999999999</v>
      </c>
      <c r="I583" s="38" t="s">
        <v>104</v>
      </c>
      <c r="J583" s="64">
        <f>SUM(G583*H583)</f>
        <v>111.78194999999998</v>
      </c>
      <c r="M583" s="22"/>
      <c r="N583" s="142"/>
      <c r="O583" s="22"/>
      <c r="P583" s="22"/>
      <c r="Q583" s="22"/>
    </row>
    <row r="584" spans="1:18" x14ac:dyDescent="0.2">
      <c r="A584" s="163" t="s">
        <v>429</v>
      </c>
      <c r="B584" s="240" t="s">
        <v>430</v>
      </c>
      <c r="C584" s="240"/>
      <c r="D584" s="240"/>
      <c r="E584" s="240"/>
      <c r="F584" s="240"/>
      <c r="G584" s="159">
        <v>2.94</v>
      </c>
      <c r="H584" s="160">
        <v>8.9999999999999993E-3</v>
      </c>
      <c r="I584" s="161" t="s">
        <v>34</v>
      </c>
      <c r="J584" s="64">
        <f>SUM(G584*H584)</f>
        <v>2.6459999999999997E-2</v>
      </c>
      <c r="K584" s="151"/>
      <c r="L584" s="151"/>
      <c r="M584" s="22"/>
      <c r="N584" s="142"/>
      <c r="O584" s="22"/>
      <c r="P584" s="22"/>
      <c r="Q584" s="22"/>
    </row>
    <row r="585" spans="1:18" ht="12.6" customHeight="1" x14ac:dyDescent="0.2">
      <c r="A585" s="163" t="s">
        <v>411</v>
      </c>
      <c r="B585" s="164" t="s">
        <v>412</v>
      </c>
      <c r="C585" s="151"/>
      <c r="D585" s="151"/>
      <c r="E585" s="151"/>
      <c r="F585" s="151"/>
      <c r="G585" s="162">
        <v>19.440000000000001</v>
      </c>
      <c r="H585" s="160">
        <v>0.152</v>
      </c>
      <c r="I585" s="161" t="s">
        <v>41</v>
      </c>
      <c r="J585" s="159">
        <v>0.28000000000000003</v>
      </c>
      <c r="K585" s="159">
        <v>2.67</v>
      </c>
      <c r="L585" s="151"/>
      <c r="M585" s="142"/>
      <c r="N585" s="142"/>
      <c r="O585" s="186"/>
      <c r="P585" s="142"/>
      <c r="Q585" s="142"/>
      <c r="R585" s="142"/>
    </row>
    <row r="586" spans="1:18" ht="12" customHeight="1" x14ac:dyDescent="0.2">
      <c r="A586" s="163" t="s">
        <v>413</v>
      </c>
      <c r="B586" s="164" t="s">
        <v>414</v>
      </c>
      <c r="C586" s="151"/>
      <c r="D586" s="151"/>
      <c r="E586" s="151"/>
      <c r="F586" s="151"/>
      <c r="G586" s="162">
        <v>22.06</v>
      </c>
      <c r="H586" s="160">
        <v>0.152</v>
      </c>
      <c r="I586" s="161" t="s">
        <v>41</v>
      </c>
      <c r="J586" s="159">
        <v>0.28000000000000003</v>
      </c>
      <c r="K586" s="159">
        <v>3.07</v>
      </c>
      <c r="L586" s="151"/>
      <c r="M586" s="142"/>
      <c r="N586" s="142"/>
      <c r="O586" s="186"/>
      <c r="P586" s="142"/>
      <c r="Q586" s="142"/>
      <c r="R586" s="142"/>
    </row>
    <row r="587" spans="1:18" ht="15.6" customHeight="1" x14ac:dyDescent="0.2">
      <c r="A587" s="151"/>
      <c r="B587" s="151"/>
      <c r="C587" s="151"/>
      <c r="D587" s="151"/>
      <c r="E587" s="151"/>
      <c r="F587" s="157" t="s">
        <v>14</v>
      </c>
      <c r="G587" s="151"/>
      <c r="H587" s="151"/>
      <c r="J587" s="156">
        <f>SUM(J583:J586)</f>
        <v>112.36840999999998</v>
      </c>
      <c r="K587" s="158">
        <f>SUM(K583:K586)</f>
        <v>5.74</v>
      </c>
      <c r="L587" s="156">
        <f>SUM(J587:K587)</f>
        <v>118.10840999999998</v>
      </c>
      <c r="M587" s="142"/>
      <c r="N587" s="186"/>
      <c r="O587" s="186"/>
      <c r="P587" s="142"/>
      <c r="Q587" s="142"/>
      <c r="R587" s="187"/>
    </row>
    <row r="588" spans="1:18" ht="11.45" customHeight="1" x14ac:dyDescent="0.2">
      <c r="F588" s="3"/>
      <c r="J588" s="184"/>
      <c r="K588" s="10"/>
      <c r="L588" s="9"/>
      <c r="M588" s="142"/>
      <c r="N588" s="186"/>
      <c r="O588" s="186"/>
      <c r="P588" s="142"/>
      <c r="Q588" s="142"/>
      <c r="R588" s="187"/>
    </row>
    <row r="589" spans="1:18" ht="31.9" customHeight="1" x14ac:dyDescent="0.2">
      <c r="A589" s="51" t="s">
        <v>434</v>
      </c>
      <c r="B589" s="237" t="s">
        <v>435</v>
      </c>
      <c r="C589" s="237"/>
      <c r="D589" s="237"/>
      <c r="E589" s="237"/>
      <c r="F589" s="237"/>
      <c r="I589" s="185" t="s">
        <v>104</v>
      </c>
      <c r="M589" s="142"/>
      <c r="N589" s="186"/>
      <c r="O589" s="186"/>
      <c r="P589" s="142"/>
      <c r="Q589" s="142"/>
      <c r="R589" s="187"/>
    </row>
    <row r="590" spans="1:18" ht="24" customHeight="1" x14ac:dyDescent="0.2">
      <c r="A590" s="53" t="s">
        <v>434</v>
      </c>
      <c r="B590" s="239" t="s">
        <v>436</v>
      </c>
      <c r="C590" s="239"/>
      <c r="D590" s="239"/>
      <c r="E590" s="239"/>
      <c r="F590" s="239"/>
      <c r="G590" s="100">
        <v>63.66</v>
      </c>
      <c r="H590" s="7">
        <v>1.0149999999999999</v>
      </c>
      <c r="I590" s="38" t="s">
        <v>104</v>
      </c>
      <c r="J590" s="64">
        <f>SUM(G590*H590)</f>
        <v>64.614899999999992</v>
      </c>
      <c r="M590" s="22"/>
      <c r="N590" s="22"/>
      <c r="O590" s="22"/>
      <c r="P590" s="22"/>
      <c r="Q590" s="22"/>
    </row>
    <row r="591" spans="1:18" x14ac:dyDescent="0.2">
      <c r="A591" s="135" t="s">
        <v>429</v>
      </c>
      <c r="B591" s="240" t="s">
        <v>430</v>
      </c>
      <c r="C591" s="240"/>
      <c r="D591" s="240"/>
      <c r="E591" s="240"/>
      <c r="F591" s="240"/>
      <c r="G591" s="159">
        <v>2.94</v>
      </c>
      <c r="H591" s="160">
        <v>8.9999999999999993E-3</v>
      </c>
      <c r="I591" s="161" t="s">
        <v>34</v>
      </c>
      <c r="J591" s="64">
        <f>SUM(G591*H591)</f>
        <v>2.6459999999999997E-2</v>
      </c>
      <c r="K591" s="151"/>
      <c r="L591" s="151"/>
      <c r="M591" s="22"/>
      <c r="N591" s="22"/>
      <c r="O591" s="22"/>
      <c r="P591" s="22"/>
      <c r="Q591" s="22"/>
    </row>
    <row r="592" spans="1:18" ht="12" customHeight="1" x14ac:dyDescent="0.2">
      <c r="A592" s="135" t="s">
        <v>411</v>
      </c>
      <c r="B592" s="164" t="s">
        <v>412</v>
      </c>
      <c r="C592" s="151"/>
      <c r="D592" s="151"/>
      <c r="E592" s="151"/>
      <c r="F592" s="151"/>
      <c r="G592" s="162">
        <v>19.440000000000001</v>
      </c>
      <c r="H592" s="160">
        <v>0.115</v>
      </c>
      <c r="I592" s="161" t="s">
        <v>41</v>
      </c>
      <c r="J592" s="159">
        <v>0.22</v>
      </c>
      <c r="K592" s="159">
        <v>2.02</v>
      </c>
      <c r="L592" s="151"/>
      <c r="M592" s="142"/>
      <c r="N592" s="142"/>
      <c r="O592" s="22"/>
      <c r="P592" s="22"/>
      <c r="Q592" s="22"/>
    </row>
    <row r="593" spans="1:18" ht="12.6" customHeight="1" x14ac:dyDescent="0.2">
      <c r="A593" s="135" t="s">
        <v>413</v>
      </c>
      <c r="B593" s="164" t="s">
        <v>414</v>
      </c>
      <c r="C593" s="151"/>
      <c r="D593" s="151"/>
      <c r="E593" s="151"/>
      <c r="F593" s="151"/>
      <c r="G593" s="162">
        <v>22.06</v>
      </c>
      <c r="H593" s="160">
        <v>0.115</v>
      </c>
      <c r="I593" s="161" t="s">
        <v>41</v>
      </c>
      <c r="J593" s="159">
        <v>0.22</v>
      </c>
      <c r="K593" s="159">
        <v>2.3199999999999998</v>
      </c>
      <c r="L593" s="151"/>
      <c r="M593" s="142"/>
      <c r="N593" s="142"/>
      <c r="O593" s="186"/>
      <c r="P593" s="142"/>
      <c r="Q593" s="142"/>
      <c r="R593" s="142"/>
    </row>
    <row r="594" spans="1:18" ht="16.149999999999999" customHeight="1" x14ac:dyDescent="0.2">
      <c r="A594" s="24"/>
      <c r="B594" s="151"/>
      <c r="C594" s="151"/>
      <c r="D594" s="151"/>
      <c r="E594" s="151"/>
      <c r="F594" s="157" t="s">
        <v>14</v>
      </c>
      <c r="G594" s="151"/>
      <c r="H594" s="151"/>
      <c r="J594" s="156">
        <f>SUM(J590:J593)</f>
        <v>65.081359999999989</v>
      </c>
      <c r="K594" s="158">
        <f>SUM(K590:K593)</f>
        <v>4.34</v>
      </c>
      <c r="L594" s="156">
        <f>SUM(J594:K594)</f>
        <v>69.421359999999993</v>
      </c>
      <c r="M594" s="142"/>
      <c r="N594" s="186"/>
      <c r="O594" s="186"/>
      <c r="P594" s="142"/>
      <c r="Q594" s="142"/>
      <c r="R594" s="187">
        <f>SUM(P594:Q594)</f>
        <v>0</v>
      </c>
    </row>
    <row r="595" spans="1:18" x14ac:dyDescent="0.2">
      <c r="A595" s="22"/>
      <c r="F595" s="3"/>
      <c r="J595" s="184"/>
      <c r="K595" s="10"/>
      <c r="L595" s="9"/>
      <c r="M595" s="142"/>
      <c r="N595" s="186"/>
      <c r="O595" s="186"/>
      <c r="P595" s="142"/>
      <c r="Q595" s="142"/>
      <c r="R595" s="187">
        <f>SUM(P595:Q595)</f>
        <v>0</v>
      </c>
    </row>
    <row r="596" spans="1:18" ht="30" customHeight="1" x14ac:dyDescent="0.2">
      <c r="A596" s="51" t="s">
        <v>437</v>
      </c>
      <c r="B596" s="237" t="s">
        <v>438</v>
      </c>
      <c r="C596" s="237"/>
      <c r="D596" s="237"/>
      <c r="E596" s="237"/>
      <c r="F596" s="237"/>
      <c r="I596" s="185" t="s">
        <v>104</v>
      </c>
      <c r="M596" s="142"/>
      <c r="N596" s="186"/>
      <c r="O596" s="186"/>
      <c r="P596" s="142"/>
      <c r="Q596" s="142"/>
      <c r="R596" s="187">
        <f>SUM(P596:Q596)</f>
        <v>0</v>
      </c>
    </row>
    <row r="597" spans="1:18" ht="22.9" customHeight="1" x14ac:dyDescent="0.2">
      <c r="A597" s="5" t="s">
        <v>437</v>
      </c>
      <c r="B597" s="239" t="s">
        <v>439</v>
      </c>
      <c r="C597" s="239"/>
      <c r="D597" s="239"/>
      <c r="E597" s="239"/>
      <c r="F597" s="239"/>
      <c r="G597" s="100">
        <v>45.52</v>
      </c>
      <c r="H597" s="7">
        <v>1.0149999999999999</v>
      </c>
      <c r="I597" s="38" t="s">
        <v>104</v>
      </c>
      <c r="J597" s="64">
        <f>SUM(G597*H597)</f>
        <v>46.202799999999996</v>
      </c>
      <c r="M597" s="22"/>
      <c r="N597" s="22"/>
      <c r="O597" s="22"/>
      <c r="P597" s="22"/>
      <c r="Q597" s="22"/>
    </row>
    <row r="598" spans="1:18" x14ac:dyDescent="0.2">
      <c r="A598" s="163" t="s">
        <v>429</v>
      </c>
      <c r="B598" s="240" t="s">
        <v>430</v>
      </c>
      <c r="C598" s="240"/>
      <c r="D598" s="240"/>
      <c r="E598" s="240"/>
      <c r="F598" s="240"/>
      <c r="G598" s="159">
        <v>2.94</v>
      </c>
      <c r="H598" s="160">
        <v>8.9999999999999993E-3</v>
      </c>
      <c r="I598" s="161" t="s">
        <v>34</v>
      </c>
      <c r="J598" s="64">
        <f>SUM(G598*H598)</f>
        <v>2.6459999999999997E-2</v>
      </c>
      <c r="K598" s="151"/>
      <c r="L598" s="151"/>
      <c r="M598" s="22"/>
      <c r="N598" s="22"/>
      <c r="O598" s="22"/>
      <c r="P598" s="22"/>
      <c r="Q598" s="22"/>
    </row>
    <row r="599" spans="1:18" ht="12.6" customHeight="1" x14ac:dyDescent="0.2">
      <c r="A599" s="163" t="s">
        <v>411</v>
      </c>
      <c r="B599" s="164" t="s">
        <v>412</v>
      </c>
      <c r="C599" s="151"/>
      <c r="D599" s="151"/>
      <c r="E599" s="151"/>
      <c r="F599" s="151"/>
      <c r="G599" s="162">
        <v>19.440000000000001</v>
      </c>
      <c r="H599" s="160">
        <v>0.115</v>
      </c>
      <c r="I599" s="161" t="s">
        <v>41</v>
      </c>
      <c r="J599" s="159">
        <v>0.22</v>
      </c>
      <c r="K599" s="159">
        <v>2.02</v>
      </c>
      <c r="L599" s="151"/>
      <c r="M599" s="142"/>
      <c r="N599" s="142"/>
      <c r="O599" s="22"/>
      <c r="P599" s="22"/>
      <c r="Q599" s="22"/>
    </row>
    <row r="600" spans="1:18" ht="13.15" customHeight="1" x14ac:dyDescent="0.2">
      <c r="A600" s="163" t="s">
        <v>413</v>
      </c>
      <c r="B600" s="164" t="s">
        <v>414</v>
      </c>
      <c r="C600" s="151"/>
      <c r="D600" s="151"/>
      <c r="E600" s="151"/>
      <c r="F600" s="151"/>
      <c r="G600" s="162">
        <v>22.06</v>
      </c>
      <c r="H600" s="160">
        <v>0.115</v>
      </c>
      <c r="I600" s="161" t="s">
        <v>41</v>
      </c>
      <c r="J600" s="159">
        <v>0.22</v>
      </c>
      <c r="K600" s="159">
        <v>2.3199999999999998</v>
      </c>
      <c r="L600" s="151"/>
      <c r="M600" s="142"/>
      <c r="N600" s="142"/>
      <c r="O600" s="22"/>
      <c r="P600" s="22"/>
      <c r="Q600" s="22"/>
    </row>
    <row r="601" spans="1:18" x14ac:dyDescent="0.2">
      <c r="A601" s="151"/>
      <c r="B601" s="151"/>
      <c r="C601" s="151"/>
      <c r="D601" s="151"/>
      <c r="E601" s="151"/>
      <c r="F601" s="157" t="s">
        <v>14</v>
      </c>
      <c r="G601" s="151"/>
      <c r="H601" s="151"/>
      <c r="J601" s="156">
        <f>SUM(J597:J600)</f>
        <v>46.669259999999994</v>
      </c>
      <c r="K601" s="158">
        <f>SUM(K597:K600)</f>
        <v>4.34</v>
      </c>
      <c r="L601" s="156">
        <f>SUM(J601:K601)</f>
        <v>51.009259999999998</v>
      </c>
      <c r="M601" s="22"/>
      <c r="N601" s="22"/>
      <c r="O601" s="22"/>
      <c r="P601" s="22"/>
      <c r="Q601" s="22"/>
    </row>
    <row r="602" spans="1:18" x14ac:dyDescent="0.2">
      <c r="F602" s="3"/>
      <c r="J602" s="184"/>
      <c r="K602" s="10"/>
      <c r="L602" s="9"/>
      <c r="M602" s="22"/>
      <c r="N602" s="22"/>
      <c r="O602" s="22"/>
      <c r="P602" s="22"/>
      <c r="Q602" s="22"/>
    </row>
    <row r="603" spans="1:18" ht="30.6" customHeight="1" x14ac:dyDescent="0.2">
      <c r="A603" s="51" t="s">
        <v>440</v>
      </c>
      <c r="B603" s="237" t="s">
        <v>441</v>
      </c>
      <c r="C603" s="237"/>
      <c r="D603" s="237"/>
      <c r="E603" s="237"/>
      <c r="F603" s="237"/>
      <c r="G603" s="188"/>
      <c r="I603" s="185" t="s">
        <v>104</v>
      </c>
      <c r="M603" s="22"/>
      <c r="N603" s="22"/>
      <c r="O603" s="22"/>
      <c r="P603" s="22"/>
      <c r="Q603" s="22"/>
    </row>
    <row r="604" spans="1:18" ht="24.6" customHeight="1" x14ac:dyDescent="0.2">
      <c r="A604" s="5" t="s">
        <v>440</v>
      </c>
      <c r="B604" s="239" t="s">
        <v>442</v>
      </c>
      <c r="C604" s="239"/>
      <c r="D604" s="239"/>
      <c r="E604" s="239"/>
      <c r="F604" s="239"/>
      <c r="G604" s="100">
        <v>32.03</v>
      </c>
      <c r="H604" s="7">
        <v>1.0149999999999999</v>
      </c>
      <c r="I604" s="38" t="s">
        <v>104</v>
      </c>
      <c r="J604" s="64">
        <f>SUM(G604*H604)</f>
        <v>32.510449999999999</v>
      </c>
      <c r="M604" s="22"/>
      <c r="N604" s="142"/>
      <c r="O604" s="22"/>
      <c r="P604" s="22"/>
      <c r="Q604" s="22"/>
    </row>
    <row r="605" spans="1:18" ht="12.6" customHeight="1" x14ac:dyDescent="0.2">
      <c r="A605" s="189" t="s">
        <v>429</v>
      </c>
      <c r="B605" s="241" t="s">
        <v>430</v>
      </c>
      <c r="C605" s="241"/>
      <c r="D605" s="241"/>
      <c r="E605" s="241"/>
      <c r="F605" s="241"/>
      <c r="G605" s="159">
        <v>2.94</v>
      </c>
      <c r="H605" s="190">
        <v>8.9999999999999993E-3</v>
      </c>
      <c r="I605" s="161" t="s">
        <v>34</v>
      </c>
      <c r="J605" s="64">
        <f>SUM(G605*H605)</f>
        <v>2.6459999999999997E-2</v>
      </c>
      <c r="K605" s="151"/>
      <c r="L605" s="151"/>
      <c r="M605" s="22"/>
      <c r="N605" s="22"/>
      <c r="O605" s="22"/>
      <c r="P605" s="22"/>
      <c r="Q605" s="22"/>
    </row>
    <row r="606" spans="1:18" ht="11.45" customHeight="1" x14ac:dyDescent="0.2">
      <c r="A606" s="189" t="s">
        <v>411</v>
      </c>
      <c r="B606" s="191" t="s">
        <v>412</v>
      </c>
      <c r="C606" s="192"/>
      <c r="D606" s="192"/>
      <c r="E606" s="192"/>
      <c r="F606" s="192"/>
      <c r="G606" s="162">
        <v>19.440000000000001</v>
      </c>
      <c r="H606" s="190">
        <v>0.115</v>
      </c>
      <c r="I606" s="161" t="s">
        <v>41</v>
      </c>
      <c r="J606" s="159">
        <v>0.22</v>
      </c>
      <c r="K606" s="159">
        <v>2.02</v>
      </c>
      <c r="L606" s="151"/>
      <c r="M606" s="142"/>
      <c r="N606" s="142"/>
      <c r="O606" s="22"/>
      <c r="P606" s="22"/>
      <c r="Q606" s="22"/>
    </row>
    <row r="607" spans="1:18" ht="12" customHeight="1" x14ac:dyDescent="0.2">
      <c r="A607" s="189" t="s">
        <v>413</v>
      </c>
      <c r="B607" s="191" t="s">
        <v>414</v>
      </c>
      <c r="C607" s="192"/>
      <c r="D607" s="192"/>
      <c r="E607" s="192"/>
      <c r="F607" s="192"/>
      <c r="G607" s="162">
        <v>22.06</v>
      </c>
      <c r="H607" s="190">
        <v>0.115</v>
      </c>
      <c r="I607" s="161" t="s">
        <v>41</v>
      </c>
      <c r="J607" s="159">
        <v>0.22</v>
      </c>
      <c r="K607" s="159">
        <v>2.3199999999999998</v>
      </c>
      <c r="L607" s="151"/>
      <c r="M607" s="142"/>
      <c r="N607" s="142"/>
      <c r="O607" s="22"/>
      <c r="P607" s="22"/>
      <c r="Q607" s="22"/>
    </row>
    <row r="608" spans="1:18" x14ac:dyDescent="0.2">
      <c r="A608" s="192"/>
      <c r="B608" s="192"/>
      <c r="C608" s="192"/>
      <c r="D608" s="192"/>
      <c r="E608" s="192"/>
      <c r="F608" s="193" t="s">
        <v>14</v>
      </c>
      <c r="G608" s="192"/>
      <c r="H608" s="192"/>
      <c r="J608" s="194">
        <f>SUM(J604:J607)</f>
        <v>32.976909999999997</v>
      </c>
      <c r="K608" s="195">
        <f>SUM(K604:K607)</f>
        <v>4.34</v>
      </c>
      <c r="L608" s="194">
        <f>SUM(J608:K608)</f>
        <v>37.316909999999993</v>
      </c>
      <c r="M608" s="22"/>
      <c r="N608" s="142"/>
      <c r="O608" s="22"/>
      <c r="P608" s="22"/>
      <c r="Q608" s="22"/>
    </row>
    <row r="609" spans="1:22" x14ac:dyDescent="0.2">
      <c r="A609" s="192"/>
      <c r="B609" s="192"/>
      <c r="C609" s="192"/>
      <c r="D609" s="192"/>
      <c r="E609" s="192"/>
      <c r="F609" s="193"/>
      <c r="G609" s="192"/>
      <c r="H609" s="192"/>
      <c r="J609" s="184"/>
      <c r="K609" s="195"/>
      <c r="L609" s="194"/>
      <c r="M609" s="22"/>
      <c r="N609" s="142"/>
      <c r="O609" s="22"/>
      <c r="P609" s="22"/>
      <c r="Q609" s="22"/>
    </row>
    <row r="610" spans="1:22" ht="30" customHeight="1" x14ac:dyDescent="0.2">
      <c r="A610" s="51" t="s">
        <v>443</v>
      </c>
      <c r="B610" s="237" t="s">
        <v>444</v>
      </c>
      <c r="C610" s="237"/>
      <c r="D610" s="237"/>
      <c r="E610" s="237"/>
      <c r="F610" s="237"/>
      <c r="I610" s="185" t="s">
        <v>104</v>
      </c>
      <c r="M610" s="22"/>
      <c r="N610" s="142"/>
      <c r="O610" s="22"/>
      <c r="P610" s="22"/>
      <c r="Q610" s="22"/>
      <c r="R610" s="22"/>
      <c r="S610" s="22"/>
      <c r="T610" s="22"/>
      <c r="U610" s="22"/>
      <c r="V610" s="22"/>
    </row>
    <row r="611" spans="1:22" ht="24.6" customHeight="1" x14ac:dyDescent="0.2">
      <c r="A611" s="53" t="s">
        <v>443</v>
      </c>
      <c r="B611" s="239" t="s">
        <v>445</v>
      </c>
      <c r="C611" s="239"/>
      <c r="D611" s="239"/>
      <c r="E611" s="239"/>
      <c r="F611" s="239"/>
      <c r="G611" s="100">
        <v>23.14</v>
      </c>
      <c r="H611" s="7">
        <v>1.0149999999999999</v>
      </c>
      <c r="I611" s="38" t="s">
        <v>104</v>
      </c>
      <c r="J611" s="64">
        <f>SUM(G611*H611)</f>
        <v>23.487099999999998</v>
      </c>
      <c r="M611" s="22"/>
      <c r="N611" s="142"/>
      <c r="O611" s="22"/>
      <c r="P611" s="22"/>
      <c r="Q611" s="22"/>
    </row>
    <row r="612" spans="1:22" ht="12.6" customHeight="1" x14ac:dyDescent="0.2">
      <c r="A612" s="135" t="s">
        <v>429</v>
      </c>
      <c r="B612" s="240" t="s">
        <v>430</v>
      </c>
      <c r="C612" s="240"/>
      <c r="D612" s="240"/>
      <c r="E612" s="240"/>
      <c r="F612" s="240"/>
      <c r="G612" s="159">
        <v>2.94</v>
      </c>
      <c r="H612" s="160">
        <v>8.9999999999999993E-3</v>
      </c>
      <c r="I612" s="161" t="s">
        <v>34</v>
      </c>
      <c r="J612" s="64">
        <f>SUM(G612*H612)</f>
        <v>2.6459999999999997E-2</v>
      </c>
      <c r="K612" s="192"/>
      <c r="L612" s="192"/>
      <c r="M612" s="22"/>
      <c r="N612" s="142"/>
      <c r="O612" s="22"/>
      <c r="P612" s="22"/>
      <c r="Q612" s="22"/>
    </row>
    <row r="613" spans="1:22" x14ac:dyDescent="0.2">
      <c r="A613" s="135" t="s">
        <v>411</v>
      </c>
      <c r="B613" s="164" t="s">
        <v>412</v>
      </c>
      <c r="C613" s="151"/>
      <c r="D613" s="151"/>
      <c r="E613" s="151"/>
      <c r="F613" s="151"/>
      <c r="G613" s="162">
        <v>19.440000000000001</v>
      </c>
      <c r="H613" s="160">
        <v>0.115</v>
      </c>
      <c r="I613" s="161" t="s">
        <v>41</v>
      </c>
      <c r="J613" s="159">
        <v>0.22</v>
      </c>
      <c r="K613" s="159">
        <v>2.02</v>
      </c>
      <c r="L613" s="192"/>
      <c r="M613" s="142"/>
      <c r="N613" s="142"/>
      <c r="O613" s="22"/>
      <c r="P613" s="22"/>
      <c r="Q613" s="22"/>
    </row>
    <row r="614" spans="1:22" ht="12.6" customHeight="1" x14ac:dyDescent="0.2">
      <c r="A614" s="135" t="s">
        <v>413</v>
      </c>
      <c r="B614" s="164" t="s">
        <v>414</v>
      </c>
      <c r="C614" s="151"/>
      <c r="D614" s="151"/>
      <c r="E614" s="151"/>
      <c r="F614" s="151"/>
      <c r="G614" s="162">
        <v>22.06</v>
      </c>
      <c r="H614" s="160">
        <v>0.115</v>
      </c>
      <c r="I614" s="161" t="s">
        <v>41</v>
      </c>
      <c r="J614" s="159">
        <v>0.22</v>
      </c>
      <c r="K614" s="159">
        <v>2.3199999999999998</v>
      </c>
      <c r="L614" s="192"/>
      <c r="M614" s="142"/>
      <c r="N614" s="142"/>
      <c r="O614" s="22"/>
      <c r="P614" s="22"/>
      <c r="Q614" s="22"/>
    </row>
    <row r="615" spans="1:22" x14ac:dyDescent="0.2">
      <c r="A615" s="24"/>
      <c r="B615" s="151"/>
      <c r="C615" s="151"/>
      <c r="D615" s="151"/>
      <c r="E615" s="151"/>
      <c r="F615" s="157" t="s">
        <v>14</v>
      </c>
      <c r="G615" s="151"/>
      <c r="H615" s="151"/>
      <c r="J615" s="156">
        <f>SUM(J611:J614)</f>
        <v>23.953559999999996</v>
      </c>
      <c r="K615" s="158">
        <f>SUM(K611:K614)</f>
        <v>4.34</v>
      </c>
      <c r="L615" s="156">
        <f>SUM(J615:K615)</f>
        <v>28.293559999999996</v>
      </c>
      <c r="M615" s="22"/>
      <c r="N615" s="142"/>
      <c r="O615" s="22"/>
      <c r="P615" s="22"/>
      <c r="Q615" s="22"/>
    </row>
    <row r="616" spans="1:22" x14ac:dyDescent="0.2">
      <c r="A616" s="22"/>
      <c r="F616" s="3"/>
      <c r="J616" s="184"/>
      <c r="K616" s="10"/>
      <c r="L616" s="9"/>
      <c r="M616" s="22"/>
      <c r="N616" s="142"/>
      <c r="O616" s="22"/>
      <c r="P616" s="22"/>
      <c r="Q616" s="22"/>
    </row>
    <row r="617" spans="1:22" ht="30.6" customHeight="1" x14ac:dyDescent="0.2">
      <c r="A617" s="51" t="s">
        <v>446</v>
      </c>
      <c r="B617" s="237" t="s">
        <v>447</v>
      </c>
      <c r="C617" s="237"/>
      <c r="D617" s="237"/>
      <c r="E617" s="237"/>
      <c r="F617" s="237"/>
      <c r="I617" s="185" t="s">
        <v>104</v>
      </c>
      <c r="M617" s="22"/>
      <c r="N617" s="142"/>
      <c r="O617" s="22"/>
      <c r="P617" s="22"/>
      <c r="Q617" s="22"/>
    </row>
    <row r="618" spans="1:22" ht="25.15" customHeight="1" x14ac:dyDescent="0.2">
      <c r="A618" s="5" t="s">
        <v>446</v>
      </c>
      <c r="B618" s="239" t="s">
        <v>448</v>
      </c>
      <c r="C618" s="239"/>
      <c r="D618" s="239"/>
      <c r="E618" s="239"/>
      <c r="F618" s="239"/>
      <c r="G618" s="100">
        <v>14.75</v>
      </c>
      <c r="H618" s="7">
        <v>1.0269999999999999</v>
      </c>
      <c r="I618" s="38" t="s">
        <v>104</v>
      </c>
      <c r="J618" s="64">
        <f>SUM(G618*H618)</f>
        <v>15.148249999999999</v>
      </c>
      <c r="M618" s="22"/>
      <c r="N618" s="142"/>
      <c r="O618" s="22"/>
      <c r="P618" s="22"/>
      <c r="Q618" s="22"/>
    </row>
    <row r="619" spans="1:22" ht="15" customHeight="1" x14ac:dyDescent="0.2">
      <c r="A619" s="163" t="s">
        <v>429</v>
      </c>
      <c r="B619" s="240" t="s">
        <v>430</v>
      </c>
      <c r="C619" s="240"/>
      <c r="D619" s="240"/>
      <c r="E619" s="240"/>
      <c r="F619" s="240"/>
      <c r="G619" s="159">
        <v>2.94</v>
      </c>
      <c r="H619" s="160">
        <v>0.01</v>
      </c>
      <c r="I619" s="161" t="s">
        <v>34</v>
      </c>
      <c r="J619" s="64">
        <f>SUM(G619*H619)</f>
        <v>2.9399999999999999E-2</v>
      </c>
      <c r="K619" s="192"/>
      <c r="L619" s="192"/>
      <c r="M619" s="22"/>
      <c r="N619" s="142"/>
      <c r="O619" s="22"/>
      <c r="P619" s="22"/>
      <c r="Q619" s="22"/>
    </row>
    <row r="620" spans="1:22" ht="10.15" customHeight="1" x14ac:dyDescent="0.2">
      <c r="A620" s="163" t="s">
        <v>411</v>
      </c>
      <c r="B620" s="164" t="s">
        <v>412</v>
      </c>
      <c r="C620" s="151"/>
      <c r="D620" s="151"/>
      <c r="E620" s="151"/>
      <c r="F620" s="151"/>
      <c r="G620" s="162">
        <v>19.440000000000001</v>
      </c>
      <c r="H620" s="160">
        <v>0.115</v>
      </c>
      <c r="I620" s="161" t="s">
        <v>41</v>
      </c>
      <c r="J620" s="159">
        <v>0.22</v>
      </c>
      <c r="K620" s="159">
        <v>2.02</v>
      </c>
      <c r="L620" s="192"/>
      <c r="M620" s="142"/>
      <c r="N620" s="142"/>
      <c r="O620" s="22"/>
      <c r="P620" s="22"/>
      <c r="Q620" s="22"/>
    </row>
    <row r="621" spans="1:22" ht="14.45" customHeight="1" x14ac:dyDescent="0.2">
      <c r="A621" s="163" t="s">
        <v>413</v>
      </c>
      <c r="B621" s="164" t="s">
        <v>414</v>
      </c>
      <c r="C621" s="151"/>
      <c r="D621" s="151"/>
      <c r="E621" s="151"/>
      <c r="F621" s="151"/>
      <c r="G621" s="162">
        <v>22.06</v>
      </c>
      <c r="H621" s="160">
        <v>0.115</v>
      </c>
      <c r="I621" s="161" t="s">
        <v>41</v>
      </c>
      <c r="J621" s="159">
        <v>0.22</v>
      </c>
      <c r="K621" s="159">
        <v>2.3199999999999998</v>
      </c>
      <c r="L621" s="192"/>
      <c r="M621" s="142"/>
      <c r="N621" s="142"/>
      <c r="O621" s="22"/>
      <c r="P621" s="22"/>
      <c r="Q621" s="22"/>
    </row>
    <row r="622" spans="1:22" x14ac:dyDescent="0.2">
      <c r="A622" s="151"/>
      <c r="B622" s="151"/>
      <c r="C622" s="151"/>
      <c r="D622" s="151"/>
      <c r="E622" s="151"/>
      <c r="F622" s="157" t="s">
        <v>14</v>
      </c>
      <c r="G622" s="151"/>
      <c r="H622" s="151"/>
      <c r="J622" s="156">
        <f>SUM(J618:J621)</f>
        <v>15.617650000000001</v>
      </c>
      <c r="K622" s="158">
        <f>SUM(K618:K621)</f>
        <v>4.34</v>
      </c>
      <c r="L622" s="156">
        <f>SUM(J622:K622)</f>
        <v>19.957650000000001</v>
      </c>
      <c r="M622" s="22"/>
      <c r="N622" s="142"/>
      <c r="O622" s="22"/>
      <c r="P622" s="22"/>
      <c r="Q622" s="22"/>
    </row>
    <row r="623" spans="1:22" x14ac:dyDescent="0.2">
      <c r="F623" s="3"/>
      <c r="J623" s="184"/>
      <c r="K623" s="10"/>
      <c r="L623" s="9"/>
      <c r="M623" s="22"/>
      <c r="N623" s="142"/>
      <c r="O623" s="22"/>
      <c r="P623" s="22"/>
      <c r="Q623" s="22"/>
    </row>
    <row r="624" spans="1:22" ht="30.6" customHeight="1" x14ac:dyDescent="0.2">
      <c r="A624" s="51" t="s">
        <v>449</v>
      </c>
      <c r="B624" s="237" t="s">
        <v>450</v>
      </c>
      <c r="C624" s="237"/>
      <c r="D624" s="237"/>
      <c r="E624" s="237"/>
      <c r="F624" s="237"/>
      <c r="I624" s="185" t="s">
        <v>104</v>
      </c>
      <c r="M624" s="22"/>
      <c r="N624" s="142"/>
      <c r="O624" s="22"/>
      <c r="P624" s="22"/>
      <c r="Q624" s="22"/>
    </row>
    <row r="625" spans="1:17" ht="24.6" customHeight="1" x14ac:dyDescent="0.2">
      <c r="A625" s="5" t="s">
        <v>449</v>
      </c>
      <c r="B625" s="239" t="s">
        <v>451</v>
      </c>
      <c r="C625" s="239"/>
      <c r="D625" s="239"/>
      <c r="E625" s="239"/>
      <c r="F625" s="239"/>
      <c r="G625" s="99">
        <v>9.5399999999999991</v>
      </c>
      <c r="H625" s="7">
        <v>1.0269999999999999</v>
      </c>
      <c r="I625" s="38" t="s">
        <v>104</v>
      </c>
      <c r="J625" s="64">
        <f>SUM(G625*H625)</f>
        <v>9.7975799999999982</v>
      </c>
      <c r="M625" s="22"/>
      <c r="N625" s="142"/>
      <c r="O625" s="22"/>
      <c r="P625" s="22"/>
      <c r="Q625" s="22"/>
    </row>
    <row r="626" spans="1:17" ht="14.45" customHeight="1" x14ac:dyDescent="0.2">
      <c r="A626" s="163" t="s">
        <v>429</v>
      </c>
      <c r="B626" s="240" t="s">
        <v>430</v>
      </c>
      <c r="C626" s="240"/>
      <c r="D626" s="240"/>
      <c r="E626" s="240"/>
      <c r="F626" s="240"/>
      <c r="G626" s="159">
        <v>2.94</v>
      </c>
      <c r="H626" s="160">
        <v>0.01</v>
      </c>
      <c r="I626" s="161" t="s">
        <v>34</v>
      </c>
      <c r="J626" s="64">
        <f>SUM(G626*H626)</f>
        <v>2.9399999999999999E-2</v>
      </c>
      <c r="K626" s="151"/>
      <c r="L626" s="151"/>
      <c r="M626" s="22"/>
      <c r="N626" s="142"/>
      <c r="O626" s="22"/>
      <c r="P626" s="22"/>
      <c r="Q626" s="22"/>
    </row>
    <row r="627" spans="1:17" x14ac:dyDescent="0.2">
      <c r="A627" s="163" t="s">
        <v>411</v>
      </c>
      <c r="B627" s="164" t="s">
        <v>412</v>
      </c>
      <c r="C627" s="151"/>
      <c r="D627" s="151"/>
      <c r="E627" s="151"/>
      <c r="F627" s="151"/>
      <c r="G627" s="162">
        <v>19.440000000000001</v>
      </c>
      <c r="H627" s="160">
        <v>7.6999999999999999E-2</v>
      </c>
      <c r="I627" s="161" t="s">
        <v>41</v>
      </c>
      <c r="J627" s="159">
        <v>0.14000000000000001</v>
      </c>
      <c r="K627" s="159">
        <v>1.36</v>
      </c>
      <c r="L627" s="151"/>
      <c r="M627" s="142"/>
      <c r="N627" s="142"/>
      <c r="O627" s="22"/>
      <c r="P627" s="22"/>
      <c r="Q627" s="22"/>
    </row>
    <row r="628" spans="1:17" ht="14.45" customHeight="1" x14ac:dyDescent="0.2">
      <c r="A628" s="163" t="s">
        <v>413</v>
      </c>
      <c r="B628" s="164" t="s">
        <v>414</v>
      </c>
      <c r="C628" s="151"/>
      <c r="D628" s="151"/>
      <c r="E628" s="151"/>
      <c r="F628" s="151"/>
      <c r="G628" s="162">
        <v>22.06</v>
      </c>
      <c r="H628" s="160">
        <v>7.6999999999999999E-2</v>
      </c>
      <c r="I628" s="161" t="s">
        <v>41</v>
      </c>
      <c r="J628" s="159">
        <v>0.14000000000000001</v>
      </c>
      <c r="K628" s="159">
        <v>1.56</v>
      </c>
      <c r="L628" s="151"/>
      <c r="M628" s="142"/>
      <c r="N628" s="142"/>
      <c r="O628" s="22"/>
      <c r="P628" s="22"/>
      <c r="Q628" s="22"/>
    </row>
    <row r="629" spans="1:17" ht="12.6" customHeight="1" x14ac:dyDescent="0.2">
      <c r="A629" s="151"/>
      <c r="B629" s="151"/>
      <c r="C629" s="151"/>
      <c r="D629" s="151"/>
      <c r="E629" s="151"/>
      <c r="F629" s="157" t="s">
        <v>14</v>
      </c>
      <c r="G629" s="151"/>
      <c r="H629" s="151"/>
      <c r="J629" s="158">
        <f>SUM(J625:J628)</f>
        <v>10.10698</v>
      </c>
      <c r="K629" s="158">
        <f>SUM(K625:K628)</f>
        <v>2.92</v>
      </c>
      <c r="L629" s="158">
        <f>SUM(J629:K629)</f>
        <v>13.02698</v>
      </c>
      <c r="M629" s="22"/>
      <c r="N629" s="142"/>
      <c r="O629" s="22"/>
      <c r="P629" s="22"/>
      <c r="Q629" s="22"/>
    </row>
    <row r="630" spans="1:17" ht="10.9" customHeight="1" x14ac:dyDescent="0.2">
      <c r="F630" s="3"/>
      <c r="J630" s="184"/>
      <c r="K630" s="10"/>
      <c r="L630" s="10"/>
      <c r="M630" s="22"/>
      <c r="N630" s="142"/>
      <c r="O630" s="22"/>
      <c r="P630" s="22"/>
      <c r="Q630" s="22"/>
    </row>
    <row r="631" spans="1:17" x14ac:dyDescent="0.2">
      <c r="F631" s="3"/>
      <c r="J631" s="184"/>
      <c r="K631" s="10"/>
      <c r="L631" s="10"/>
      <c r="M631" s="22"/>
      <c r="N631" s="142"/>
      <c r="O631" s="22"/>
      <c r="P631" s="22"/>
      <c r="Q631" s="22"/>
    </row>
    <row r="632" spans="1:17" ht="30.6" customHeight="1" x14ac:dyDescent="0.2">
      <c r="A632" s="51" t="s">
        <v>452</v>
      </c>
      <c r="B632" s="242" t="s">
        <v>453</v>
      </c>
      <c r="C632" s="242"/>
      <c r="D632" s="242"/>
      <c r="E632" s="242"/>
      <c r="F632" s="242"/>
      <c r="I632" s="185" t="s">
        <v>104</v>
      </c>
      <c r="M632" s="22"/>
      <c r="N632" s="142"/>
      <c r="O632" s="22"/>
      <c r="P632" s="22"/>
      <c r="Q632" s="22"/>
    </row>
    <row r="633" spans="1:17" ht="25.15" customHeight="1" x14ac:dyDescent="0.2">
      <c r="A633" s="53" t="s">
        <v>452</v>
      </c>
      <c r="B633" s="239" t="s">
        <v>454</v>
      </c>
      <c r="C633" s="239"/>
      <c r="D633" s="239"/>
      <c r="E633" s="239"/>
      <c r="F633" s="239"/>
      <c r="G633" s="100">
        <v>32.03</v>
      </c>
      <c r="H633" s="7">
        <v>1.0149999999999999</v>
      </c>
      <c r="I633" s="38" t="s">
        <v>104</v>
      </c>
      <c r="J633" s="64">
        <f>SUM(G633*H633)</f>
        <v>32.510449999999999</v>
      </c>
      <c r="M633" s="22"/>
      <c r="N633" s="142"/>
      <c r="O633" s="22"/>
      <c r="P633" s="22"/>
      <c r="Q633" s="22"/>
    </row>
    <row r="634" spans="1:17" x14ac:dyDescent="0.2">
      <c r="A634" s="135" t="s">
        <v>429</v>
      </c>
      <c r="B634" s="240" t="s">
        <v>430</v>
      </c>
      <c r="C634" s="240"/>
      <c r="D634" s="240"/>
      <c r="E634" s="240"/>
      <c r="F634" s="240"/>
      <c r="G634" s="159">
        <v>2.94</v>
      </c>
      <c r="H634" s="160">
        <v>8.9999999999999993E-3</v>
      </c>
      <c r="I634" s="161" t="s">
        <v>34</v>
      </c>
      <c r="J634" s="64">
        <f>SUM(G634*H634)</f>
        <v>2.6459999999999997E-2</v>
      </c>
      <c r="K634" s="151"/>
      <c r="L634" s="151"/>
      <c r="M634" s="22"/>
      <c r="N634" s="142"/>
      <c r="O634" s="22"/>
      <c r="P634" s="22"/>
      <c r="Q634" s="22"/>
    </row>
    <row r="635" spans="1:17" x14ac:dyDescent="0.2">
      <c r="A635" s="135" t="s">
        <v>411</v>
      </c>
      <c r="B635" s="164" t="s">
        <v>412</v>
      </c>
      <c r="C635" s="151"/>
      <c r="D635" s="151"/>
      <c r="E635" s="151"/>
      <c r="F635" s="151"/>
      <c r="G635" s="162">
        <v>19.440000000000001</v>
      </c>
      <c r="H635" s="160">
        <v>0.115</v>
      </c>
      <c r="I635" s="161" t="s">
        <v>41</v>
      </c>
      <c r="J635" s="159">
        <v>0.22</v>
      </c>
      <c r="K635" s="159">
        <v>2.02</v>
      </c>
      <c r="L635" s="151"/>
      <c r="M635" s="142"/>
      <c r="N635" s="142"/>
      <c r="O635" s="22"/>
      <c r="P635" s="22"/>
      <c r="Q635" s="22"/>
    </row>
    <row r="636" spans="1:17" x14ac:dyDescent="0.2">
      <c r="A636" s="135" t="s">
        <v>413</v>
      </c>
      <c r="B636" s="164" t="s">
        <v>414</v>
      </c>
      <c r="C636" s="151"/>
      <c r="D636" s="151"/>
      <c r="E636" s="151"/>
      <c r="F636" s="151"/>
      <c r="G636" s="162">
        <v>22.06</v>
      </c>
      <c r="H636" s="160">
        <v>0.115</v>
      </c>
      <c r="I636" s="161" t="s">
        <v>41</v>
      </c>
      <c r="J636" s="159">
        <v>0.22</v>
      </c>
      <c r="K636" s="159">
        <v>2.3199999999999998</v>
      </c>
      <c r="L636" s="151"/>
      <c r="M636" s="142"/>
      <c r="N636" s="142"/>
      <c r="O636" s="22"/>
      <c r="P636" s="22"/>
      <c r="Q636" s="22"/>
    </row>
    <row r="637" spans="1:17" ht="12.6" customHeight="1" x14ac:dyDescent="0.2">
      <c r="A637" s="24"/>
      <c r="B637" s="151"/>
      <c r="C637" s="151"/>
      <c r="D637" s="151"/>
      <c r="E637" s="151"/>
      <c r="F637" s="157" t="s">
        <v>14</v>
      </c>
      <c r="G637" s="151"/>
      <c r="H637" s="151"/>
      <c r="J637" s="156">
        <f>SUM(J633:J636)</f>
        <v>32.976909999999997</v>
      </c>
      <c r="K637" s="158">
        <f>SUM(K633:K636)</f>
        <v>4.34</v>
      </c>
      <c r="L637" s="156">
        <f>SUM(J637:K637)</f>
        <v>37.316909999999993</v>
      </c>
      <c r="M637" s="22"/>
      <c r="N637" s="142"/>
      <c r="O637" s="22"/>
      <c r="P637" s="22"/>
      <c r="Q637" s="22"/>
    </row>
    <row r="638" spans="1:17" ht="12.6" customHeight="1" x14ac:dyDescent="0.2">
      <c r="A638" s="22"/>
      <c r="F638" s="3"/>
      <c r="J638" s="184"/>
      <c r="K638" s="10"/>
      <c r="L638" s="10"/>
      <c r="M638" s="22"/>
      <c r="N638" s="142"/>
      <c r="O638" s="22"/>
      <c r="P638" s="22"/>
      <c r="Q638" s="22"/>
    </row>
    <row r="639" spans="1:17" ht="29.45" customHeight="1" x14ac:dyDescent="0.2">
      <c r="A639" s="51" t="s">
        <v>455</v>
      </c>
      <c r="B639" s="242" t="s">
        <v>456</v>
      </c>
      <c r="C639" s="242"/>
      <c r="D639" s="242"/>
      <c r="E639" s="242"/>
      <c r="F639" s="242"/>
      <c r="I639" s="185" t="s">
        <v>104</v>
      </c>
      <c r="M639" s="22"/>
      <c r="N639" s="142"/>
      <c r="O639" s="22"/>
      <c r="P639" s="22"/>
      <c r="Q639" s="22"/>
    </row>
    <row r="640" spans="1:17" ht="23.45" customHeight="1" x14ac:dyDescent="0.2">
      <c r="A640" s="53" t="s">
        <v>455</v>
      </c>
      <c r="B640" s="239" t="s">
        <v>457</v>
      </c>
      <c r="C640" s="239"/>
      <c r="D640" s="239"/>
      <c r="E640" s="239"/>
      <c r="F640" s="239"/>
      <c r="G640" s="100">
        <v>23.14</v>
      </c>
      <c r="H640" s="7">
        <v>1.0149999999999999</v>
      </c>
      <c r="I640" s="38" t="s">
        <v>104</v>
      </c>
      <c r="J640" s="64">
        <f>SUM(G640*H640)</f>
        <v>23.487099999999998</v>
      </c>
      <c r="M640" s="22"/>
      <c r="N640" s="142"/>
      <c r="O640" s="22"/>
      <c r="P640" s="22"/>
      <c r="Q640" s="22"/>
    </row>
    <row r="641" spans="1:17" x14ac:dyDescent="0.2">
      <c r="A641" s="135" t="s">
        <v>429</v>
      </c>
      <c r="B641" s="240" t="s">
        <v>430</v>
      </c>
      <c r="C641" s="240"/>
      <c r="D641" s="240"/>
      <c r="E641" s="240"/>
      <c r="F641" s="240"/>
      <c r="G641" s="159">
        <v>2.94</v>
      </c>
      <c r="H641" s="160">
        <v>8.9999999999999993E-3</v>
      </c>
      <c r="I641" s="161" t="s">
        <v>34</v>
      </c>
      <c r="J641" s="64">
        <f>SUM(G641*H641)</f>
        <v>2.6459999999999997E-2</v>
      </c>
      <c r="K641" s="151"/>
      <c r="L641" s="151"/>
      <c r="M641" s="22"/>
      <c r="N641" s="142"/>
      <c r="O641" s="22"/>
      <c r="P641" s="22"/>
      <c r="Q641" s="22"/>
    </row>
    <row r="642" spans="1:17" ht="12.6" customHeight="1" x14ac:dyDescent="0.2">
      <c r="A642" s="163" t="s">
        <v>411</v>
      </c>
      <c r="B642" s="164" t="s">
        <v>412</v>
      </c>
      <c r="C642" s="151"/>
      <c r="D642" s="151"/>
      <c r="E642" s="151"/>
      <c r="F642" s="151"/>
      <c r="G642" s="162">
        <v>19.440000000000001</v>
      </c>
      <c r="H642" s="160">
        <v>0.115</v>
      </c>
      <c r="I642" s="161" t="s">
        <v>41</v>
      </c>
      <c r="J642" s="159">
        <v>0.22</v>
      </c>
      <c r="K642" s="159">
        <v>2.02</v>
      </c>
      <c r="L642" s="151"/>
      <c r="M642" s="142"/>
      <c r="N642" s="142"/>
      <c r="O642" s="22"/>
      <c r="P642" s="22"/>
      <c r="Q642" s="22"/>
    </row>
    <row r="643" spans="1:17" ht="12.6" customHeight="1" x14ac:dyDescent="0.2">
      <c r="A643" s="163" t="s">
        <v>413</v>
      </c>
      <c r="B643" s="164" t="s">
        <v>414</v>
      </c>
      <c r="C643" s="151"/>
      <c r="D643" s="151"/>
      <c r="E643" s="151"/>
      <c r="F643" s="151"/>
      <c r="G643" s="162">
        <v>22.06</v>
      </c>
      <c r="H643" s="160">
        <v>0.115</v>
      </c>
      <c r="I643" s="161" t="s">
        <v>41</v>
      </c>
      <c r="J643" s="159">
        <v>0.22</v>
      </c>
      <c r="K643" s="159">
        <v>2.3199999999999998</v>
      </c>
      <c r="L643" s="151"/>
      <c r="M643" s="142"/>
      <c r="N643" s="142"/>
      <c r="O643" s="22"/>
      <c r="P643" s="22"/>
      <c r="Q643" s="22"/>
    </row>
    <row r="644" spans="1:17" ht="12.6" customHeight="1" x14ac:dyDescent="0.2">
      <c r="A644" s="151"/>
      <c r="B644" s="151"/>
      <c r="C644" s="151"/>
      <c r="D644" s="151"/>
      <c r="E644" s="151"/>
      <c r="F644" s="157" t="s">
        <v>14</v>
      </c>
      <c r="G644" s="151"/>
      <c r="H644" s="151"/>
      <c r="J644" s="156">
        <f>SUM(J640:J643)</f>
        <v>23.953559999999996</v>
      </c>
      <c r="K644" s="158">
        <f>SUM(K640:K643)</f>
        <v>4.34</v>
      </c>
      <c r="L644" s="156">
        <f>SUM(J644:K644)</f>
        <v>28.293559999999996</v>
      </c>
      <c r="M644" s="22"/>
      <c r="N644" s="142"/>
      <c r="O644" s="22"/>
      <c r="P644" s="22"/>
      <c r="Q644" s="22"/>
    </row>
    <row r="645" spans="1:17" x14ac:dyDescent="0.2">
      <c r="F645" s="3"/>
      <c r="J645" s="184"/>
      <c r="K645" s="10"/>
      <c r="L645" s="10"/>
      <c r="M645" s="22"/>
      <c r="N645" s="142"/>
      <c r="O645" s="22"/>
      <c r="P645" s="22"/>
      <c r="Q645" s="22"/>
    </row>
    <row r="646" spans="1:17" ht="29.45" customHeight="1" x14ac:dyDescent="0.2">
      <c r="A646" s="51" t="s">
        <v>458</v>
      </c>
      <c r="B646" s="242" t="s">
        <v>459</v>
      </c>
      <c r="C646" s="242"/>
      <c r="D646" s="242"/>
      <c r="E646" s="242"/>
      <c r="F646" s="242"/>
      <c r="I646" s="185" t="s">
        <v>104</v>
      </c>
      <c r="M646" s="22"/>
      <c r="N646" s="142"/>
      <c r="O646" s="22"/>
      <c r="P646" s="22"/>
      <c r="Q646" s="22"/>
    </row>
    <row r="647" spans="1:17" ht="27" customHeight="1" x14ac:dyDescent="0.2">
      <c r="A647" s="53" t="s">
        <v>458</v>
      </c>
      <c r="B647" s="239" t="s">
        <v>460</v>
      </c>
      <c r="C647" s="239"/>
      <c r="D647" s="239"/>
      <c r="E647" s="239"/>
      <c r="F647" s="239"/>
      <c r="G647" s="99">
        <v>9.99</v>
      </c>
      <c r="H647" s="7">
        <v>1.0269999999999999</v>
      </c>
      <c r="I647" s="38" t="s">
        <v>104</v>
      </c>
      <c r="J647" s="64">
        <f>SUM(G647*H647)</f>
        <v>10.259729999999999</v>
      </c>
      <c r="M647" s="22"/>
      <c r="N647" s="142"/>
      <c r="O647" s="22"/>
      <c r="P647" s="22"/>
      <c r="Q647" s="22"/>
    </row>
    <row r="648" spans="1:17" x14ac:dyDescent="0.2">
      <c r="A648" s="135" t="s">
        <v>429</v>
      </c>
      <c r="B648" s="240" t="s">
        <v>430</v>
      </c>
      <c r="C648" s="240"/>
      <c r="D648" s="240"/>
      <c r="E648" s="240"/>
      <c r="F648" s="240"/>
      <c r="G648" s="159">
        <v>2.94</v>
      </c>
      <c r="H648" s="160">
        <v>0.01</v>
      </c>
      <c r="I648" s="161" t="s">
        <v>34</v>
      </c>
      <c r="J648" s="64">
        <f>SUM(G648*H648)</f>
        <v>2.9399999999999999E-2</v>
      </c>
      <c r="K648" s="151"/>
      <c r="L648" s="151"/>
      <c r="M648" s="22"/>
      <c r="N648" s="142"/>
      <c r="O648" s="22"/>
      <c r="P648" s="22"/>
      <c r="Q648" s="22"/>
    </row>
    <row r="649" spans="1:17" x14ac:dyDescent="0.2">
      <c r="A649" s="135" t="s">
        <v>411</v>
      </c>
      <c r="B649" s="164" t="s">
        <v>412</v>
      </c>
      <c r="C649" s="151"/>
      <c r="D649" s="151"/>
      <c r="E649" s="151"/>
      <c r="F649" s="151"/>
      <c r="G649" s="162">
        <v>19.440000000000001</v>
      </c>
      <c r="H649" s="160">
        <v>0.115</v>
      </c>
      <c r="I649" s="161" t="s">
        <v>41</v>
      </c>
      <c r="J649" s="159">
        <v>0.22</v>
      </c>
      <c r="K649" s="159">
        <v>2.02</v>
      </c>
      <c r="L649" s="151"/>
      <c r="M649" s="142"/>
      <c r="N649" s="142"/>
      <c r="O649" s="22"/>
      <c r="P649" s="22"/>
      <c r="Q649" s="22"/>
    </row>
    <row r="650" spans="1:17" x14ac:dyDescent="0.2">
      <c r="A650" s="135" t="s">
        <v>413</v>
      </c>
      <c r="B650" s="164" t="s">
        <v>414</v>
      </c>
      <c r="C650" s="151"/>
      <c r="D650" s="151"/>
      <c r="E650" s="151"/>
      <c r="F650" s="151"/>
      <c r="G650" s="162">
        <v>22.06</v>
      </c>
      <c r="H650" s="160">
        <v>0.115</v>
      </c>
      <c r="I650" s="161" t="s">
        <v>41</v>
      </c>
      <c r="J650" s="159">
        <v>0.22</v>
      </c>
      <c r="K650" s="159">
        <v>2.3199999999999998</v>
      </c>
      <c r="L650" s="151"/>
      <c r="M650" s="142"/>
      <c r="N650" s="142"/>
      <c r="O650" s="22"/>
      <c r="P650" s="22"/>
      <c r="Q650" s="22"/>
    </row>
    <row r="651" spans="1:17" ht="13.9" customHeight="1" x14ac:dyDescent="0.2">
      <c r="A651" s="24"/>
      <c r="B651" s="151"/>
      <c r="C651" s="151"/>
      <c r="D651" s="151"/>
      <c r="E651" s="151"/>
      <c r="F651" s="157" t="s">
        <v>14</v>
      </c>
      <c r="G651" s="151"/>
      <c r="H651" s="151"/>
      <c r="J651" s="156">
        <f>SUM(J647:J650)</f>
        <v>10.729130000000001</v>
      </c>
      <c r="K651" s="158">
        <f>SUM(K647:K650)</f>
        <v>4.34</v>
      </c>
      <c r="L651" s="156">
        <f>SUM(J651:K651)</f>
        <v>15.069130000000001</v>
      </c>
      <c r="M651" s="22"/>
      <c r="N651" s="142"/>
      <c r="O651" s="22"/>
      <c r="P651" s="22"/>
      <c r="Q651" s="22"/>
    </row>
    <row r="652" spans="1:17" ht="12" customHeight="1" x14ac:dyDescent="0.2">
      <c r="A652" s="22"/>
      <c r="F652" s="3"/>
      <c r="J652" s="184"/>
      <c r="K652" s="10"/>
      <c r="L652" s="10"/>
      <c r="M652" s="22"/>
      <c r="N652" s="142"/>
      <c r="O652" s="22"/>
      <c r="P652" s="22"/>
      <c r="Q652" s="22"/>
    </row>
    <row r="653" spans="1:17" ht="30" customHeight="1" x14ac:dyDescent="0.2">
      <c r="A653" s="51" t="s">
        <v>461</v>
      </c>
      <c r="B653" s="242" t="s">
        <v>462</v>
      </c>
      <c r="C653" s="242"/>
      <c r="D653" s="242"/>
      <c r="E653" s="242"/>
      <c r="F653" s="242"/>
      <c r="I653" s="185" t="s">
        <v>104</v>
      </c>
      <c r="M653" s="22"/>
      <c r="N653" s="142"/>
      <c r="O653" s="22"/>
      <c r="P653" s="22"/>
      <c r="Q653" s="22"/>
    </row>
    <row r="654" spans="1:17" ht="25.15" customHeight="1" x14ac:dyDescent="0.2">
      <c r="A654" s="53" t="s">
        <v>461</v>
      </c>
      <c r="B654" s="239" t="s">
        <v>463</v>
      </c>
      <c r="C654" s="239"/>
      <c r="D654" s="239"/>
      <c r="E654" s="239"/>
      <c r="F654" s="239"/>
      <c r="G654" s="99">
        <v>9.5399999999999991</v>
      </c>
      <c r="H654" s="7">
        <v>1.0269999999999999</v>
      </c>
      <c r="I654" s="38" t="s">
        <v>104</v>
      </c>
      <c r="J654" s="64">
        <f>SUM(G654*H654)</f>
        <v>9.7975799999999982</v>
      </c>
      <c r="M654" s="22"/>
      <c r="N654" s="142"/>
      <c r="O654" s="22"/>
      <c r="P654" s="22"/>
      <c r="Q654" s="22"/>
    </row>
    <row r="655" spans="1:17" x14ac:dyDescent="0.2">
      <c r="A655" s="135" t="s">
        <v>429</v>
      </c>
      <c r="B655" s="240" t="s">
        <v>430</v>
      </c>
      <c r="C655" s="240"/>
      <c r="D655" s="240"/>
      <c r="E655" s="240"/>
      <c r="F655" s="240"/>
      <c r="G655" s="159">
        <v>2.94</v>
      </c>
      <c r="H655" s="160">
        <v>0.01</v>
      </c>
      <c r="I655" s="161" t="s">
        <v>34</v>
      </c>
      <c r="J655" s="64">
        <f>SUM(G655*H655)</f>
        <v>2.9399999999999999E-2</v>
      </c>
      <c r="K655" s="151"/>
      <c r="L655" s="151"/>
      <c r="M655" s="22"/>
      <c r="N655" s="142"/>
      <c r="O655" s="22"/>
      <c r="P655" s="22"/>
      <c r="Q655" s="22"/>
    </row>
    <row r="656" spans="1:17" x14ac:dyDescent="0.2">
      <c r="A656" s="135" t="s">
        <v>411</v>
      </c>
      <c r="B656" s="164" t="s">
        <v>412</v>
      </c>
      <c r="C656" s="151"/>
      <c r="D656" s="151"/>
      <c r="E656" s="151"/>
      <c r="F656" s="151"/>
      <c r="G656" s="162">
        <v>19.440000000000001</v>
      </c>
      <c r="H656" s="160">
        <v>7.6999999999999999E-2</v>
      </c>
      <c r="I656" s="161" t="s">
        <v>41</v>
      </c>
      <c r="J656" s="159">
        <v>0.14000000000000001</v>
      </c>
      <c r="K656" s="159">
        <v>1.36</v>
      </c>
      <c r="L656" s="151"/>
      <c r="M656" s="142"/>
      <c r="N656" s="142"/>
      <c r="O656" s="22"/>
      <c r="P656" s="22"/>
      <c r="Q656" s="22"/>
    </row>
    <row r="657" spans="1:17" x14ac:dyDescent="0.2">
      <c r="A657" s="135" t="s">
        <v>413</v>
      </c>
      <c r="B657" s="164" t="s">
        <v>414</v>
      </c>
      <c r="C657" s="151"/>
      <c r="D657" s="151"/>
      <c r="E657" s="151"/>
      <c r="F657" s="151"/>
      <c r="G657" s="162">
        <v>22.06</v>
      </c>
      <c r="H657" s="160">
        <v>7.6999999999999999E-2</v>
      </c>
      <c r="I657" s="161" t="s">
        <v>41</v>
      </c>
      <c r="J657" s="159">
        <v>0.14000000000000001</v>
      </c>
      <c r="K657" s="159">
        <v>1.56</v>
      </c>
      <c r="L657" s="151"/>
      <c r="M657" s="142"/>
      <c r="N657" s="142"/>
      <c r="O657" s="22"/>
      <c r="P657" s="22"/>
      <c r="Q657" s="22"/>
    </row>
    <row r="658" spans="1:17" ht="14.45" customHeight="1" x14ac:dyDescent="0.2">
      <c r="A658" s="24"/>
      <c r="B658" s="151"/>
      <c r="C658" s="151"/>
      <c r="D658" s="151"/>
      <c r="E658" s="151"/>
      <c r="F658" s="157" t="s">
        <v>14</v>
      </c>
      <c r="G658" s="151"/>
      <c r="H658" s="151"/>
      <c r="J658" s="158">
        <f>SUM(J654:J657)</f>
        <v>10.10698</v>
      </c>
      <c r="K658" s="158">
        <f>SUM(K654:K657)</f>
        <v>2.92</v>
      </c>
      <c r="L658" s="158">
        <f>SUM(J658:K658)</f>
        <v>13.02698</v>
      </c>
      <c r="M658" s="22"/>
      <c r="N658" s="142"/>
      <c r="O658" s="22"/>
      <c r="P658" s="22"/>
      <c r="Q658" s="22"/>
    </row>
    <row r="659" spans="1:17" ht="12.6" customHeight="1" x14ac:dyDescent="0.2">
      <c r="A659" s="22"/>
      <c r="F659" s="3"/>
      <c r="J659" s="184"/>
      <c r="K659" s="10"/>
      <c r="L659" s="9"/>
      <c r="M659" s="22"/>
      <c r="N659" s="142"/>
      <c r="O659" s="22"/>
      <c r="P659" s="22"/>
      <c r="Q659" s="22"/>
    </row>
    <row r="660" spans="1:17" ht="30" customHeight="1" x14ac:dyDescent="0.2">
      <c r="A660" s="51" t="s">
        <v>464</v>
      </c>
      <c r="B660" s="242" t="s">
        <v>465</v>
      </c>
      <c r="C660" s="242"/>
      <c r="D660" s="242"/>
      <c r="E660" s="242"/>
      <c r="F660" s="242"/>
      <c r="G660" s="22"/>
      <c r="H660" s="22"/>
      <c r="I660" s="80" t="s">
        <v>104</v>
      </c>
      <c r="J660" s="22"/>
      <c r="K660" s="22"/>
      <c r="L660" s="22"/>
      <c r="M660" s="22"/>
      <c r="N660" s="142"/>
      <c r="O660" s="22"/>
      <c r="P660" s="22"/>
      <c r="Q660" s="22"/>
    </row>
    <row r="661" spans="1:17" ht="23.45" customHeight="1" x14ac:dyDescent="0.2">
      <c r="A661" s="53" t="s">
        <v>464</v>
      </c>
      <c r="B661" s="238" t="s">
        <v>466</v>
      </c>
      <c r="C661" s="238"/>
      <c r="D661" s="238"/>
      <c r="E661" s="238"/>
      <c r="F661" s="238"/>
      <c r="G661" s="64">
        <v>5.42</v>
      </c>
      <c r="H661" s="55">
        <v>1.19</v>
      </c>
      <c r="I661" s="56" t="s">
        <v>104</v>
      </c>
      <c r="J661" s="64">
        <f>SUM(G661*H661)</f>
        <v>6.4497999999999998</v>
      </c>
      <c r="K661" s="22"/>
      <c r="L661" s="22"/>
      <c r="M661" s="22"/>
      <c r="N661" s="142"/>
      <c r="O661" s="22"/>
      <c r="P661" s="22"/>
      <c r="Q661" s="22"/>
    </row>
    <row r="662" spans="1:17" x14ac:dyDescent="0.2">
      <c r="A662" s="135" t="s">
        <v>429</v>
      </c>
      <c r="B662" s="257" t="s">
        <v>430</v>
      </c>
      <c r="C662" s="257"/>
      <c r="D662" s="257"/>
      <c r="E662" s="257"/>
      <c r="F662" s="257"/>
      <c r="G662" s="140">
        <v>2.94</v>
      </c>
      <c r="H662" s="138">
        <v>0.01</v>
      </c>
      <c r="I662" s="173" t="s">
        <v>34</v>
      </c>
      <c r="J662" s="140">
        <f>SUM(G662*H662)</f>
        <v>2.9399999999999999E-2</v>
      </c>
      <c r="K662" s="24"/>
      <c r="L662" s="24"/>
      <c r="M662" s="22"/>
      <c r="N662" s="142"/>
      <c r="O662" s="22"/>
      <c r="P662" s="22"/>
      <c r="Q662" s="22"/>
    </row>
    <row r="663" spans="1:17" x14ac:dyDescent="0.2">
      <c r="A663" s="135" t="s">
        <v>411</v>
      </c>
      <c r="B663" s="136" t="s">
        <v>412</v>
      </c>
      <c r="C663" s="24"/>
      <c r="D663" s="24"/>
      <c r="E663" s="24"/>
      <c r="F663" s="24"/>
      <c r="G663" s="137">
        <v>19.440000000000001</v>
      </c>
      <c r="H663" s="138">
        <v>5.1999999999999998E-2</v>
      </c>
      <c r="I663" s="173" t="s">
        <v>41</v>
      </c>
      <c r="J663" s="140">
        <v>0.1</v>
      </c>
      <c r="K663" s="140">
        <v>0.91</v>
      </c>
      <c r="L663" s="24"/>
      <c r="M663" s="142"/>
      <c r="N663" s="142"/>
      <c r="O663" s="22"/>
      <c r="P663" s="22"/>
      <c r="Q663" s="22"/>
    </row>
    <row r="664" spans="1:17" x14ac:dyDescent="0.2">
      <c r="A664" s="135" t="s">
        <v>413</v>
      </c>
      <c r="B664" s="136" t="s">
        <v>414</v>
      </c>
      <c r="C664" s="24"/>
      <c r="D664" s="24"/>
      <c r="E664" s="24"/>
      <c r="F664" s="24"/>
      <c r="G664" s="137">
        <v>22.06</v>
      </c>
      <c r="H664" s="138">
        <v>5.1999999999999998E-2</v>
      </c>
      <c r="I664" s="173" t="s">
        <v>41</v>
      </c>
      <c r="J664" s="140">
        <v>0.1</v>
      </c>
      <c r="K664" s="140">
        <v>1.05</v>
      </c>
      <c r="L664" s="24"/>
      <c r="M664" s="142"/>
      <c r="N664" s="142"/>
      <c r="O664" s="22"/>
      <c r="P664" s="22"/>
      <c r="Q664" s="22"/>
    </row>
    <row r="665" spans="1:17" ht="15" customHeight="1" x14ac:dyDescent="0.2">
      <c r="A665" s="24"/>
      <c r="B665" s="24"/>
      <c r="C665" s="24"/>
      <c r="D665" s="24"/>
      <c r="E665" s="24"/>
      <c r="F665" s="133" t="s">
        <v>14</v>
      </c>
      <c r="G665" s="24"/>
      <c r="H665" s="24"/>
      <c r="I665" s="23"/>
      <c r="J665" s="182">
        <f>SUM(J661:J664)</f>
        <v>6.6791999999999989</v>
      </c>
      <c r="K665" s="182">
        <f>SUM(K661:K664)</f>
        <v>1.96</v>
      </c>
      <c r="L665" s="182">
        <f>SUM(J665:K665)</f>
        <v>8.6391999999999989</v>
      </c>
      <c r="M665" s="22"/>
      <c r="N665" s="142"/>
      <c r="O665" s="22"/>
      <c r="P665" s="22"/>
      <c r="Q665" s="22"/>
    </row>
    <row r="666" spans="1:17" ht="12" customHeight="1" x14ac:dyDescent="0.2">
      <c r="A666" s="22"/>
      <c r="F666" s="3"/>
      <c r="J666" s="184"/>
      <c r="K666" s="10"/>
      <c r="L666" s="9"/>
      <c r="M666" s="22"/>
      <c r="N666" s="142"/>
      <c r="O666" s="22"/>
      <c r="P666" s="22"/>
      <c r="Q666" s="22"/>
    </row>
    <row r="667" spans="1:17" ht="30" customHeight="1" x14ac:dyDescent="0.2">
      <c r="A667" s="51" t="s">
        <v>467</v>
      </c>
      <c r="B667" s="242" t="s">
        <v>468</v>
      </c>
      <c r="C667" s="242"/>
      <c r="D667" s="242"/>
      <c r="E667" s="242"/>
      <c r="F667" s="242"/>
      <c r="I667" s="185" t="s">
        <v>104</v>
      </c>
      <c r="M667" s="22"/>
      <c r="N667" s="142"/>
      <c r="O667" s="22"/>
      <c r="P667" s="22"/>
      <c r="Q667" s="22"/>
    </row>
    <row r="668" spans="1:17" ht="24.6" customHeight="1" x14ac:dyDescent="0.2">
      <c r="A668" s="5" t="s">
        <v>467</v>
      </c>
      <c r="B668" s="239" t="s">
        <v>469</v>
      </c>
      <c r="C668" s="239"/>
      <c r="D668" s="239"/>
      <c r="E668" s="239"/>
      <c r="F668" s="239"/>
      <c r="G668" s="99">
        <v>3.67</v>
      </c>
      <c r="H668" s="7">
        <v>1.19</v>
      </c>
      <c r="I668" s="38" t="s">
        <v>104</v>
      </c>
      <c r="J668" s="64">
        <f>SUM(G668*H668)</f>
        <v>4.3672999999999993</v>
      </c>
      <c r="M668" s="22"/>
      <c r="N668" s="142"/>
      <c r="O668" s="22"/>
      <c r="P668" s="22"/>
      <c r="Q668" s="22"/>
    </row>
    <row r="669" spans="1:17" x14ac:dyDescent="0.2">
      <c r="A669" s="163" t="s">
        <v>429</v>
      </c>
      <c r="B669" s="240" t="s">
        <v>430</v>
      </c>
      <c r="C669" s="240"/>
      <c r="D669" s="240"/>
      <c r="E669" s="240"/>
      <c r="F669" s="240"/>
      <c r="G669" s="159">
        <v>2.94</v>
      </c>
      <c r="H669" s="160">
        <v>0.01</v>
      </c>
      <c r="I669" s="161" t="s">
        <v>34</v>
      </c>
      <c r="J669" s="140">
        <f>SUM(G669*H669)</f>
        <v>2.9399999999999999E-2</v>
      </c>
      <c r="K669" s="151"/>
      <c r="L669" s="151"/>
      <c r="M669" s="22"/>
      <c r="N669" s="142"/>
      <c r="O669" s="22"/>
      <c r="P669" s="22"/>
      <c r="Q669" s="22"/>
    </row>
    <row r="670" spans="1:17" x14ac:dyDescent="0.2">
      <c r="A670" s="163" t="s">
        <v>411</v>
      </c>
      <c r="B670" s="164" t="s">
        <v>412</v>
      </c>
      <c r="C670" s="151"/>
      <c r="D670" s="151"/>
      <c r="E670" s="151"/>
      <c r="F670" s="151"/>
      <c r="G670" s="162">
        <v>19.440000000000001</v>
      </c>
      <c r="H670" s="160">
        <v>0.04</v>
      </c>
      <c r="I670" s="161" t="s">
        <v>41</v>
      </c>
      <c r="J670" s="159">
        <v>7.0000000000000007E-2</v>
      </c>
      <c r="K670" s="159">
        <v>0.71</v>
      </c>
      <c r="L670" s="151"/>
      <c r="M670" s="142"/>
      <c r="N670" s="142"/>
      <c r="O670" s="22"/>
      <c r="P670" s="22"/>
      <c r="Q670" s="22"/>
    </row>
    <row r="671" spans="1:17" x14ac:dyDescent="0.2">
      <c r="A671" s="163" t="s">
        <v>413</v>
      </c>
      <c r="B671" s="164" t="s">
        <v>414</v>
      </c>
      <c r="C671" s="151"/>
      <c r="D671" s="151"/>
      <c r="E671" s="151"/>
      <c r="F671" s="151"/>
      <c r="G671" s="162">
        <v>22.06</v>
      </c>
      <c r="H671" s="160">
        <v>0.04</v>
      </c>
      <c r="I671" s="161" t="s">
        <v>41</v>
      </c>
      <c r="J671" s="159">
        <v>7.0000000000000007E-2</v>
      </c>
      <c r="K671" s="159">
        <v>0.81</v>
      </c>
      <c r="L671" s="151"/>
      <c r="M671" s="142"/>
      <c r="N671" s="142"/>
      <c r="O671" s="22"/>
      <c r="P671" s="22"/>
      <c r="Q671" s="22"/>
    </row>
    <row r="672" spans="1:17" ht="15.6" customHeight="1" x14ac:dyDescent="0.2">
      <c r="A672" s="151"/>
      <c r="B672" s="151"/>
      <c r="C672" s="151"/>
      <c r="D672" s="151"/>
      <c r="E672" s="151"/>
      <c r="F672" s="157" t="s">
        <v>14</v>
      </c>
      <c r="G672" s="151"/>
      <c r="H672" s="151"/>
      <c r="J672" s="158">
        <f>SUM(J668:J671)</f>
        <v>4.5366999999999997</v>
      </c>
      <c r="K672" s="158">
        <f>SUM(K668:K671)</f>
        <v>1.52</v>
      </c>
      <c r="L672" s="158">
        <f>SUM(J672:K672)</f>
        <v>6.0566999999999993</v>
      </c>
      <c r="M672" s="22"/>
      <c r="N672" s="142"/>
      <c r="O672" s="22"/>
      <c r="P672" s="22"/>
      <c r="Q672" s="22"/>
    </row>
    <row r="673" spans="1:17" ht="15.6" customHeight="1" x14ac:dyDescent="0.2">
      <c r="A673" s="22"/>
      <c r="F673" s="3"/>
      <c r="J673" s="184"/>
      <c r="K673" s="10"/>
      <c r="L673" s="9"/>
      <c r="M673" s="22"/>
      <c r="N673" s="142"/>
      <c r="O673" s="22"/>
      <c r="P673" s="22"/>
      <c r="Q673" s="22"/>
    </row>
    <row r="674" spans="1:17" ht="29.45" customHeight="1" x14ac:dyDescent="0.2">
      <c r="A674" s="51" t="s">
        <v>470</v>
      </c>
      <c r="B674" s="242" t="s">
        <v>471</v>
      </c>
      <c r="C674" s="242"/>
      <c r="D674" s="242"/>
      <c r="E674" s="242"/>
      <c r="F674" s="242"/>
      <c r="G674" s="188"/>
      <c r="I674" s="185" t="s">
        <v>104</v>
      </c>
      <c r="M674" s="22"/>
      <c r="N674" s="142"/>
      <c r="O674" s="22"/>
      <c r="P674" s="22"/>
      <c r="Q674" s="22"/>
    </row>
    <row r="675" spans="1:17" ht="27" customHeight="1" x14ac:dyDescent="0.2">
      <c r="A675" s="53" t="s">
        <v>470</v>
      </c>
      <c r="B675" s="239" t="s">
        <v>472</v>
      </c>
      <c r="C675" s="239"/>
      <c r="D675" s="239"/>
      <c r="E675" s="239"/>
      <c r="F675" s="239"/>
      <c r="G675" s="99">
        <v>2.41</v>
      </c>
      <c r="H675" s="7">
        <v>1.19</v>
      </c>
      <c r="I675" s="38" t="s">
        <v>104</v>
      </c>
      <c r="J675" s="64">
        <f>SUM(G675*H675)</f>
        <v>2.8679000000000001</v>
      </c>
      <c r="M675" s="22"/>
      <c r="N675" s="142"/>
      <c r="O675" s="22"/>
      <c r="P675" s="22"/>
      <c r="Q675" s="22"/>
    </row>
    <row r="676" spans="1:17" x14ac:dyDescent="0.2">
      <c r="A676" s="135" t="s">
        <v>429</v>
      </c>
      <c r="B676" s="240" t="s">
        <v>430</v>
      </c>
      <c r="C676" s="240"/>
      <c r="D676" s="240"/>
      <c r="E676" s="240"/>
      <c r="F676" s="240"/>
      <c r="G676" s="159">
        <v>2.94</v>
      </c>
      <c r="H676" s="160">
        <v>0.01</v>
      </c>
      <c r="I676" s="161" t="s">
        <v>34</v>
      </c>
      <c r="J676" s="140">
        <f>SUM(G676*H676)</f>
        <v>2.9399999999999999E-2</v>
      </c>
      <c r="K676" s="151"/>
      <c r="L676" s="151"/>
      <c r="M676" s="22"/>
      <c r="N676" s="142"/>
      <c r="O676" s="22"/>
      <c r="P676" s="22"/>
      <c r="Q676" s="22"/>
    </row>
    <row r="677" spans="1:17" x14ac:dyDescent="0.2">
      <c r="A677" s="135" t="s">
        <v>411</v>
      </c>
      <c r="B677" s="164" t="s">
        <v>412</v>
      </c>
      <c r="C677" s="151"/>
      <c r="D677" s="151"/>
      <c r="E677" s="151"/>
      <c r="F677" s="151"/>
      <c r="G677" s="162">
        <v>19.440000000000001</v>
      </c>
      <c r="H677" s="160">
        <v>0.03</v>
      </c>
      <c r="I677" s="161" t="s">
        <v>41</v>
      </c>
      <c r="J677" s="159">
        <v>0.06</v>
      </c>
      <c r="K677" s="159">
        <v>0.52</v>
      </c>
      <c r="L677" s="151"/>
      <c r="M677" s="142"/>
      <c r="N677" s="142"/>
      <c r="O677" s="22"/>
      <c r="P677" s="22"/>
      <c r="Q677" s="22"/>
    </row>
    <row r="678" spans="1:17" x14ac:dyDescent="0.2">
      <c r="A678" s="135" t="s">
        <v>413</v>
      </c>
      <c r="B678" s="164" t="s">
        <v>414</v>
      </c>
      <c r="C678" s="151"/>
      <c r="D678" s="151"/>
      <c r="E678" s="151"/>
      <c r="F678" s="151"/>
      <c r="G678" s="162">
        <v>22.06</v>
      </c>
      <c r="H678" s="160">
        <v>0.03</v>
      </c>
      <c r="I678" s="161" t="s">
        <v>41</v>
      </c>
      <c r="J678" s="159">
        <v>0.06</v>
      </c>
      <c r="K678" s="159">
        <v>0.6</v>
      </c>
      <c r="L678" s="151"/>
      <c r="M678" s="142"/>
      <c r="N678" s="142"/>
      <c r="O678" s="22"/>
      <c r="P678" s="22"/>
      <c r="Q678" s="22"/>
    </row>
    <row r="679" spans="1:17" ht="12.6" customHeight="1" x14ac:dyDescent="0.2">
      <c r="A679" s="24"/>
      <c r="B679" s="151"/>
      <c r="C679" s="151"/>
      <c r="D679" s="151"/>
      <c r="E679" s="151"/>
      <c r="F679" s="157" t="s">
        <v>14</v>
      </c>
      <c r="G679" s="151"/>
      <c r="H679" s="151"/>
      <c r="J679" s="158">
        <f>SUM(J675:J678)</f>
        <v>3.0173000000000001</v>
      </c>
      <c r="K679" s="158">
        <f>SUM(K675:K678)</f>
        <v>1.1200000000000001</v>
      </c>
      <c r="L679" s="158">
        <f>SUM(J679:K679)</f>
        <v>4.1372999999999998</v>
      </c>
      <c r="M679" s="22"/>
      <c r="N679" s="142"/>
      <c r="O679" s="22"/>
      <c r="P679" s="22"/>
      <c r="Q679" s="22"/>
    </row>
    <row r="680" spans="1:17" ht="12.6" customHeight="1" x14ac:dyDescent="0.2">
      <c r="A680" s="24"/>
      <c r="B680" s="151"/>
      <c r="C680" s="151"/>
      <c r="D680" s="151"/>
      <c r="E680" s="151"/>
      <c r="F680" s="157"/>
      <c r="G680" s="151"/>
      <c r="H680" s="151"/>
      <c r="J680" s="184"/>
      <c r="K680" s="158"/>
      <c r="L680" s="158"/>
      <c r="M680" s="22"/>
      <c r="N680" s="142"/>
      <c r="O680" s="22"/>
      <c r="P680" s="22"/>
      <c r="Q680" s="22"/>
    </row>
    <row r="681" spans="1:17" ht="24" customHeight="1" x14ac:dyDescent="0.2">
      <c r="A681" s="51" t="s">
        <v>473</v>
      </c>
      <c r="B681" s="237" t="s">
        <v>474</v>
      </c>
      <c r="C681" s="237"/>
      <c r="D681" s="237"/>
      <c r="E681" s="237"/>
      <c r="F681" s="237"/>
      <c r="I681" s="37" t="s">
        <v>34</v>
      </c>
      <c r="M681" s="22"/>
      <c r="N681" s="142"/>
      <c r="O681" s="22"/>
      <c r="P681" s="22"/>
      <c r="Q681" s="22"/>
    </row>
    <row r="682" spans="1:17" ht="21" customHeight="1" x14ac:dyDescent="0.2">
      <c r="A682" s="53" t="s">
        <v>473</v>
      </c>
      <c r="B682" s="239" t="s">
        <v>475</v>
      </c>
      <c r="C682" s="239"/>
      <c r="D682" s="239"/>
      <c r="E682" s="239"/>
      <c r="F682" s="239"/>
      <c r="G682" s="196">
        <v>26559.9</v>
      </c>
      <c r="H682" s="7">
        <v>1</v>
      </c>
      <c r="I682" s="38" t="s">
        <v>34</v>
      </c>
      <c r="J682" s="196">
        <f>SUM(G682*H682)</f>
        <v>26559.9</v>
      </c>
      <c r="M682" s="22"/>
      <c r="N682" s="142"/>
      <c r="O682" s="22"/>
      <c r="P682" s="22"/>
      <c r="Q682" s="22"/>
    </row>
    <row r="683" spans="1:17" x14ac:dyDescent="0.2">
      <c r="A683" s="135" t="s">
        <v>411</v>
      </c>
      <c r="B683" s="164" t="s">
        <v>412</v>
      </c>
      <c r="C683" s="151"/>
      <c r="D683" s="151"/>
      <c r="E683" s="151"/>
      <c r="F683" s="151"/>
      <c r="G683" s="162">
        <v>19.440000000000001</v>
      </c>
      <c r="H683" s="160">
        <v>12</v>
      </c>
      <c r="I683" s="161" t="s">
        <v>41</v>
      </c>
      <c r="J683" s="159">
        <v>22.2</v>
      </c>
      <c r="K683" s="197">
        <v>211.08</v>
      </c>
      <c r="M683" s="142"/>
      <c r="N683" s="142"/>
      <c r="O683" s="22"/>
      <c r="P683" s="22"/>
      <c r="Q683" s="22"/>
    </row>
    <row r="684" spans="1:17" x14ac:dyDescent="0.2">
      <c r="A684" s="135" t="s">
        <v>413</v>
      </c>
      <c r="B684" s="136" t="s">
        <v>414</v>
      </c>
      <c r="C684" s="24"/>
      <c r="D684" s="24"/>
      <c r="E684" s="24"/>
      <c r="F684" s="24"/>
      <c r="G684" s="162">
        <v>22.06</v>
      </c>
      <c r="H684" s="138">
        <v>12</v>
      </c>
      <c r="I684" s="173" t="s">
        <v>41</v>
      </c>
      <c r="J684" s="140">
        <v>22.2</v>
      </c>
      <c r="K684" s="177">
        <v>242.52</v>
      </c>
      <c r="M684" s="142"/>
      <c r="N684" s="142"/>
      <c r="O684" s="22"/>
      <c r="P684" s="22"/>
      <c r="Q684" s="22"/>
    </row>
    <row r="685" spans="1:17" x14ac:dyDescent="0.2">
      <c r="A685" s="22"/>
      <c r="F685" s="3" t="s">
        <v>14</v>
      </c>
      <c r="I685" s="15"/>
      <c r="J685" s="13">
        <f>SUM(J682:J684)</f>
        <v>26604.300000000003</v>
      </c>
      <c r="K685" s="9">
        <f>SUM(K683:K684)</f>
        <v>453.6</v>
      </c>
      <c r="L685" s="13">
        <f>SUM(J685:K685)</f>
        <v>27057.9</v>
      </c>
      <c r="M685" s="22"/>
      <c r="N685" s="142"/>
      <c r="O685" s="22"/>
      <c r="P685" s="22"/>
      <c r="Q685" s="22"/>
    </row>
    <row r="686" spans="1:17" ht="13.15" customHeight="1" x14ac:dyDescent="0.2">
      <c r="A686" s="24"/>
      <c r="B686" s="151"/>
      <c r="C686" s="151"/>
      <c r="D686" s="151"/>
      <c r="E686" s="151"/>
      <c r="F686" s="157"/>
      <c r="G686" s="151"/>
      <c r="H686" s="151"/>
      <c r="J686" s="184"/>
      <c r="K686" s="158"/>
      <c r="L686" s="158"/>
      <c r="M686" s="22"/>
      <c r="N686" s="142"/>
      <c r="O686" s="22"/>
      <c r="P686" s="22"/>
      <c r="Q686" s="22"/>
    </row>
    <row r="687" spans="1:17" ht="21.6" customHeight="1" x14ac:dyDescent="0.2">
      <c r="A687" s="51" t="s">
        <v>476</v>
      </c>
      <c r="B687" s="237" t="s">
        <v>477</v>
      </c>
      <c r="C687" s="237"/>
      <c r="D687" s="237"/>
      <c r="E687" s="237"/>
      <c r="F687" s="237"/>
      <c r="I687" s="37" t="s">
        <v>34</v>
      </c>
      <c r="M687" s="22"/>
      <c r="N687" s="142"/>
      <c r="O687" s="22"/>
      <c r="P687" s="22"/>
      <c r="Q687" s="22"/>
    </row>
    <row r="688" spans="1:17" ht="18.600000000000001" customHeight="1" x14ac:dyDescent="0.2">
      <c r="A688" s="53" t="s">
        <v>476</v>
      </c>
      <c r="B688" s="239" t="s">
        <v>478</v>
      </c>
      <c r="C688" s="239"/>
      <c r="D688" s="239"/>
      <c r="E688" s="239"/>
      <c r="F688" s="239"/>
      <c r="G688" s="196">
        <v>13890</v>
      </c>
      <c r="H688" s="7">
        <v>1</v>
      </c>
      <c r="I688" s="38" t="s">
        <v>34</v>
      </c>
      <c r="J688" s="196">
        <f>SUM(G688*H688)</f>
        <v>13890</v>
      </c>
      <c r="M688" s="22"/>
      <c r="N688" s="142"/>
      <c r="O688" s="22"/>
      <c r="P688" s="22"/>
      <c r="Q688" s="22"/>
    </row>
    <row r="689" spans="1:17" x14ac:dyDescent="0.2">
      <c r="A689" s="135" t="s">
        <v>411</v>
      </c>
      <c r="B689" s="164" t="s">
        <v>412</v>
      </c>
      <c r="C689" s="151"/>
      <c r="D689" s="151"/>
      <c r="E689" s="151"/>
      <c r="F689" s="151"/>
      <c r="G689" s="162">
        <v>19.440000000000001</v>
      </c>
      <c r="H689" s="160">
        <v>7</v>
      </c>
      <c r="I689" s="161" t="s">
        <v>41</v>
      </c>
      <c r="J689" s="159">
        <v>12.95</v>
      </c>
      <c r="K689" s="197">
        <v>123.13</v>
      </c>
      <c r="M689" s="142"/>
      <c r="N689" s="142"/>
      <c r="O689" s="22"/>
      <c r="P689" s="22"/>
      <c r="Q689" s="22"/>
    </row>
    <row r="690" spans="1:17" x14ac:dyDescent="0.2">
      <c r="A690" s="135" t="s">
        <v>413</v>
      </c>
      <c r="B690" s="136" t="s">
        <v>414</v>
      </c>
      <c r="C690" s="24"/>
      <c r="D690" s="24"/>
      <c r="E690" s="24"/>
      <c r="F690" s="24"/>
      <c r="G690" s="162">
        <v>22.06</v>
      </c>
      <c r="H690" s="138">
        <v>7</v>
      </c>
      <c r="I690" s="173" t="s">
        <v>41</v>
      </c>
      <c r="J690" s="140">
        <v>12.95</v>
      </c>
      <c r="K690" s="177">
        <v>141.47</v>
      </c>
      <c r="M690" s="142"/>
      <c r="N690" s="142"/>
      <c r="O690" s="22"/>
      <c r="P690" s="22"/>
      <c r="Q690" s="22"/>
    </row>
    <row r="691" spans="1:17" x14ac:dyDescent="0.2">
      <c r="F691" s="3" t="s">
        <v>14</v>
      </c>
      <c r="I691" s="15"/>
      <c r="J691" s="13">
        <f>SUM(J688:J690)</f>
        <v>13915.900000000001</v>
      </c>
      <c r="K691" s="9">
        <f>SUM(K689:K690)</f>
        <v>264.60000000000002</v>
      </c>
      <c r="L691" s="13">
        <f>SUM(J691:K691)</f>
        <v>14180.500000000002</v>
      </c>
      <c r="M691" s="22"/>
      <c r="N691" s="142"/>
      <c r="O691" s="22"/>
      <c r="P691" s="22"/>
      <c r="Q691" s="22"/>
    </row>
    <row r="692" spans="1:17" x14ac:dyDescent="0.2">
      <c r="A692" s="151"/>
      <c r="B692" s="151"/>
      <c r="C692" s="151"/>
      <c r="D692" s="151"/>
      <c r="E692" s="151"/>
      <c r="F692" s="157"/>
      <c r="G692" s="151"/>
      <c r="H692" s="151"/>
      <c r="J692" s="184"/>
      <c r="K692" s="158"/>
      <c r="L692" s="158"/>
      <c r="M692" s="22"/>
      <c r="N692" s="142"/>
      <c r="O692" s="22"/>
      <c r="P692" s="22"/>
      <c r="Q692" s="22"/>
    </row>
    <row r="693" spans="1:17" ht="21" customHeight="1" x14ac:dyDescent="0.2">
      <c r="A693" s="51" t="s">
        <v>479</v>
      </c>
      <c r="B693" s="237" t="s">
        <v>480</v>
      </c>
      <c r="C693" s="237"/>
      <c r="D693" s="237"/>
      <c r="E693" s="237"/>
      <c r="F693" s="237"/>
      <c r="I693" s="37" t="s">
        <v>34</v>
      </c>
      <c r="M693" s="22"/>
      <c r="N693" s="142"/>
      <c r="O693" s="22"/>
      <c r="P693" s="22"/>
      <c r="Q693" s="22"/>
    </row>
    <row r="694" spans="1:17" ht="18.600000000000001" customHeight="1" x14ac:dyDescent="0.2">
      <c r="A694" s="53" t="s">
        <v>479</v>
      </c>
      <c r="B694" s="239" t="s">
        <v>481</v>
      </c>
      <c r="C694" s="239"/>
      <c r="D694" s="239"/>
      <c r="E694" s="239"/>
      <c r="F694" s="239"/>
      <c r="G694" s="196">
        <v>11467.1</v>
      </c>
      <c r="H694" s="7">
        <v>1</v>
      </c>
      <c r="I694" s="38" t="s">
        <v>34</v>
      </c>
      <c r="J694" s="196">
        <f>SUM(G694*H694)</f>
        <v>11467.1</v>
      </c>
      <c r="M694" s="22"/>
      <c r="N694" s="142"/>
      <c r="O694" s="22"/>
      <c r="P694" s="22"/>
      <c r="Q694" s="22"/>
    </row>
    <row r="695" spans="1:17" x14ac:dyDescent="0.2">
      <c r="A695" s="135" t="s">
        <v>411</v>
      </c>
      <c r="B695" s="164" t="s">
        <v>412</v>
      </c>
      <c r="C695" s="151"/>
      <c r="D695" s="151"/>
      <c r="E695" s="151"/>
      <c r="F695" s="151"/>
      <c r="G695" s="162">
        <v>19.440000000000001</v>
      </c>
      <c r="H695" s="160">
        <v>6</v>
      </c>
      <c r="I695" s="161" t="s">
        <v>41</v>
      </c>
      <c r="J695" s="159">
        <v>11.1</v>
      </c>
      <c r="K695" s="197">
        <v>105.54</v>
      </c>
      <c r="M695" s="142"/>
      <c r="N695" s="142"/>
      <c r="O695" s="22"/>
      <c r="P695" s="22"/>
      <c r="Q695" s="22"/>
    </row>
    <row r="696" spans="1:17" x14ac:dyDescent="0.2">
      <c r="A696" s="135" t="s">
        <v>413</v>
      </c>
      <c r="B696" s="136" t="s">
        <v>414</v>
      </c>
      <c r="C696" s="24"/>
      <c r="D696" s="24"/>
      <c r="E696" s="24"/>
      <c r="F696" s="24"/>
      <c r="G696" s="162">
        <v>22.06</v>
      </c>
      <c r="H696" s="138">
        <v>6</v>
      </c>
      <c r="I696" s="173" t="s">
        <v>41</v>
      </c>
      <c r="J696" s="140">
        <v>11.1</v>
      </c>
      <c r="K696" s="177">
        <v>121.26</v>
      </c>
      <c r="M696" s="142"/>
      <c r="N696" s="142"/>
      <c r="O696" s="22"/>
      <c r="P696" s="22"/>
      <c r="Q696" s="22"/>
    </row>
    <row r="697" spans="1:17" x14ac:dyDescent="0.2">
      <c r="A697" s="22"/>
      <c r="F697" s="3" t="s">
        <v>14</v>
      </c>
      <c r="I697" s="15"/>
      <c r="J697" s="13">
        <f>SUM(J694:J696)</f>
        <v>11489.300000000001</v>
      </c>
      <c r="K697" s="9">
        <f>SUM(K695:K696)</f>
        <v>226.8</v>
      </c>
      <c r="L697" s="13">
        <f>SUM(J697:K697)</f>
        <v>11716.1</v>
      </c>
      <c r="M697" s="22"/>
      <c r="N697" s="142"/>
      <c r="O697" s="22"/>
      <c r="P697" s="22"/>
      <c r="Q697" s="22"/>
    </row>
    <row r="698" spans="1:17" x14ac:dyDescent="0.2">
      <c r="A698" s="24"/>
      <c r="B698" s="151"/>
      <c r="C698" s="151"/>
      <c r="D698" s="151"/>
      <c r="E698" s="151"/>
      <c r="F698" s="157"/>
      <c r="G698" s="151"/>
      <c r="H698" s="151"/>
      <c r="J698" s="184"/>
      <c r="K698" s="158"/>
      <c r="L698" s="158"/>
      <c r="M698" s="22"/>
      <c r="N698" s="142"/>
      <c r="O698" s="22"/>
      <c r="P698" s="22"/>
      <c r="Q698" s="22"/>
    </row>
    <row r="699" spans="1:17" ht="22.9" customHeight="1" x14ac:dyDescent="0.2">
      <c r="A699" s="51" t="s">
        <v>482</v>
      </c>
      <c r="B699" s="237" t="s">
        <v>480</v>
      </c>
      <c r="C699" s="237"/>
      <c r="D699" s="237"/>
      <c r="E699" s="237"/>
      <c r="F699" s="237"/>
      <c r="I699" s="37" t="s">
        <v>34</v>
      </c>
      <c r="M699" s="22"/>
      <c r="N699" s="142"/>
      <c r="O699" s="22"/>
      <c r="P699" s="22"/>
      <c r="Q699" s="22"/>
    </row>
    <row r="700" spans="1:17" ht="18.600000000000001" customHeight="1" x14ac:dyDescent="0.2">
      <c r="A700" s="5" t="s">
        <v>482</v>
      </c>
      <c r="B700" s="239" t="s">
        <v>481</v>
      </c>
      <c r="C700" s="239"/>
      <c r="D700" s="239"/>
      <c r="E700" s="239"/>
      <c r="F700" s="239"/>
      <c r="G700" s="196">
        <v>11100</v>
      </c>
      <c r="H700" s="7">
        <v>1</v>
      </c>
      <c r="I700" s="38" t="s">
        <v>34</v>
      </c>
      <c r="J700" s="196">
        <f>SUM(G700*H700)</f>
        <v>11100</v>
      </c>
      <c r="M700" s="22"/>
      <c r="N700" s="142"/>
      <c r="O700" s="22"/>
      <c r="P700" s="22"/>
      <c r="Q700" s="22"/>
    </row>
    <row r="701" spans="1:17" x14ac:dyDescent="0.2">
      <c r="A701" s="163" t="s">
        <v>411</v>
      </c>
      <c r="B701" s="164" t="s">
        <v>412</v>
      </c>
      <c r="C701" s="151"/>
      <c r="D701" s="151"/>
      <c r="E701" s="151"/>
      <c r="F701" s="151"/>
      <c r="G701" s="162">
        <v>19.440000000000001</v>
      </c>
      <c r="H701" s="160">
        <v>6</v>
      </c>
      <c r="I701" s="161" t="s">
        <v>41</v>
      </c>
      <c r="J701" s="159">
        <v>11.1</v>
      </c>
      <c r="K701" s="197">
        <v>105.54</v>
      </c>
      <c r="M701" s="142"/>
      <c r="N701" s="142"/>
      <c r="O701" s="22"/>
      <c r="P701" s="22"/>
      <c r="Q701" s="22"/>
    </row>
    <row r="702" spans="1:17" x14ac:dyDescent="0.2">
      <c r="A702" s="135" t="s">
        <v>413</v>
      </c>
      <c r="B702" s="136" t="s">
        <v>414</v>
      </c>
      <c r="C702" s="24"/>
      <c r="D702" s="24"/>
      <c r="E702" s="24"/>
      <c r="F702" s="24"/>
      <c r="G702" s="162">
        <v>22.06</v>
      </c>
      <c r="H702" s="138">
        <v>6</v>
      </c>
      <c r="I702" s="173" t="s">
        <v>41</v>
      </c>
      <c r="J702" s="140">
        <v>11.1</v>
      </c>
      <c r="K702" s="177">
        <v>121.26</v>
      </c>
      <c r="M702" s="142"/>
      <c r="N702" s="142"/>
      <c r="O702" s="22"/>
      <c r="P702" s="22"/>
      <c r="Q702" s="22"/>
    </row>
    <row r="703" spans="1:17" ht="13.9" customHeight="1" x14ac:dyDescent="0.2">
      <c r="F703" s="3" t="s">
        <v>14</v>
      </c>
      <c r="I703" s="15"/>
      <c r="J703" s="13">
        <f>SUM(J700:J702)</f>
        <v>11122.2</v>
      </c>
      <c r="K703" s="9">
        <f>SUM(K701:K702)</f>
        <v>226.8</v>
      </c>
      <c r="L703" s="13">
        <f>SUM(J703:K703)</f>
        <v>11349</v>
      </c>
      <c r="M703" s="22"/>
      <c r="N703" s="142"/>
      <c r="O703" s="22"/>
      <c r="P703" s="22"/>
      <c r="Q703" s="22"/>
    </row>
    <row r="704" spans="1:17" ht="10.9" customHeight="1" x14ac:dyDescent="0.2">
      <c r="A704" s="151"/>
      <c r="B704" s="151"/>
      <c r="C704" s="151"/>
      <c r="D704" s="151"/>
      <c r="E704" s="151"/>
      <c r="F704" s="157"/>
      <c r="G704" s="151"/>
      <c r="H704" s="151"/>
      <c r="J704" s="184"/>
      <c r="K704" s="158"/>
      <c r="L704" s="158"/>
      <c r="M704" s="22"/>
      <c r="N704" s="142"/>
      <c r="O704" s="22"/>
      <c r="P704" s="22"/>
      <c r="Q704" s="22"/>
    </row>
    <row r="705" spans="1:17" ht="31.15" customHeight="1" x14ac:dyDescent="0.2">
      <c r="A705" s="51" t="s">
        <v>483</v>
      </c>
      <c r="B705" s="237" t="s">
        <v>484</v>
      </c>
      <c r="C705" s="237"/>
      <c r="D705" s="237"/>
      <c r="E705" s="237"/>
      <c r="F705" s="237"/>
      <c r="I705" s="37" t="s">
        <v>34</v>
      </c>
      <c r="L705" s="142"/>
      <c r="M705" s="22"/>
      <c r="N705" s="142"/>
      <c r="O705" s="22"/>
      <c r="P705" s="22"/>
      <c r="Q705" s="22"/>
    </row>
    <row r="706" spans="1:17" ht="18" customHeight="1" x14ac:dyDescent="0.2">
      <c r="A706" s="53" t="s">
        <v>483</v>
      </c>
      <c r="B706" s="239" t="s">
        <v>485</v>
      </c>
      <c r="C706" s="239"/>
      <c r="D706" s="239"/>
      <c r="E706" s="239"/>
      <c r="F706" s="239"/>
      <c r="G706" s="6">
        <v>2196.4</v>
      </c>
      <c r="H706" s="7">
        <v>1</v>
      </c>
      <c r="I706" s="38" t="s">
        <v>34</v>
      </c>
      <c r="J706" s="106">
        <f>SUM(G706*H706)</f>
        <v>2196.4</v>
      </c>
      <c r="L706" s="102"/>
      <c r="M706" s="22"/>
      <c r="N706" s="142"/>
      <c r="O706" s="22"/>
      <c r="P706" s="22"/>
      <c r="Q706" s="22"/>
    </row>
    <row r="707" spans="1:17" ht="25.9" customHeight="1" x14ac:dyDescent="0.2">
      <c r="A707" s="53">
        <v>87367</v>
      </c>
      <c r="B707" s="239" t="s">
        <v>486</v>
      </c>
      <c r="C707" s="239"/>
      <c r="D707" s="239"/>
      <c r="E707" s="239"/>
      <c r="F707" s="239"/>
      <c r="G707" s="101">
        <v>601.21</v>
      </c>
      <c r="H707" s="7">
        <v>0.03</v>
      </c>
      <c r="I707" s="38" t="s">
        <v>94</v>
      </c>
      <c r="J707" s="99">
        <v>12.56</v>
      </c>
      <c r="K707" s="99">
        <v>5.48</v>
      </c>
      <c r="L707" s="187">
        <f>SUM(J707:K707)</f>
        <v>18.04</v>
      </c>
      <c r="M707" s="166"/>
      <c r="N707" s="166"/>
      <c r="O707" s="22"/>
      <c r="P707" s="22"/>
      <c r="Q707" s="22"/>
    </row>
    <row r="708" spans="1:17" ht="10.9" customHeight="1" x14ac:dyDescent="0.2">
      <c r="A708" s="53" t="s">
        <v>411</v>
      </c>
      <c r="B708" s="126" t="s">
        <v>412</v>
      </c>
      <c r="G708" s="162">
        <v>19.440000000000001</v>
      </c>
      <c r="H708" s="7">
        <v>6</v>
      </c>
      <c r="I708" s="38" t="s">
        <v>41</v>
      </c>
      <c r="J708" s="159">
        <v>11.1</v>
      </c>
      <c r="K708" s="197">
        <v>105.54</v>
      </c>
      <c r="L708" s="187">
        <f>SUM(J708:K708)</f>
        <v>116.64</v>
      </c>
      <c r="M708" s="142"/>
      <c r="N708" s="142"/>
      <c r="O708" s="22"/>
      <c r="P708" s="22"/>
      <c r="Q708" s="22"/>
    </row>
    <row r="709" spans="1:17" ht="12.6" customHeight="1" x14ac:dyDescent="0.2">
      <c r="A709" s="53" t="s">
        <v>413</v>
      </c>
      <c r="B709" s="126" t="s">
        <v>414</v>
      </c>
      <c r="G709" s="162">
        <v>22.06</v>
      </c>
      <c r="H709" s="7">
        <v>6</v>
      </c>
      <c r="I709" s="38" t="s">
        <v>41</v>
      </c>
      <c r="J709" s="140">
        <v>11.1</v>
      </c>
      <c r="K709" s="177">
        <v>121.26</v>
      </c>
      <c r="L709" s="187">
        <f>SUM(J709:K709)</f>
        <v>132.36000000000001</v>
      </c>
      <c r="M709" s="142"/>
      <c r="N709" s="142"/>
      <c r="O709" s="22"/>
      <c r="P709" s="22"/>
      <c r="Q709" s="22"/>
    </row>
    <row r="710" spans="1:17" ht="12.6" customHeight="1" x14ac:dyDescent="0.2">
      <c r="A710" s="22"/>
      <c r="F710" s="3" t="s">
        <v>14</v>
      </c>
      <c r="J710" s="8">
        <f>SUM(J706:J709)</f>
        <v>2231.16</v>
      </c>
      <c r="K710" s="9">
        <f>SUM(K707:K709)</f>
        <v>232.28000000000003</v>
      </c>
      <c r="L710" s="8">
        <f>SUM(J710:K710)</f>
        <v>2463.44</v>
      </c>
      <c r="M710" s="142"/>
      <c r="N710" s="142"/>
      <c r="O710" s="22"/>
      <c r="P710" s="22"/>
      <c r="Q710" s="22"/>
    </row>
    <row r="711" spans="1:17" ht="10.15" customHeight="1" x14ac:dyDescent="0.2">
      <c r="A711" s="24"/>
      <c r="B711" s="151"/>
      <c r="C711" s="151"/>
      <c r="D711" s="151"/>
      <c r="E711" s="151"/>
      <c r="F711" s="157"/>
      <c r="G711" s="151"/>
      <c r="H711" s="151"/>
      <c r="J711" s="184"/>
      <c r="K711" s="158"/>
      <c r="L711" s="158"/>
      <c r="M711" s="22"/>
      <c r="N711" s="142"/>
      <c r="O711" s="22"/>
      <c r="P711" s="22"/>
      <c r="Q711" s="22"/>
    </row>
    <row r="712" spans="1:17" ht="30.6" customHeight="1" x14ac:dyDescent="0.2">
      <c r="A712" s="51" t="s">
        <v>487</v>
      </c>
      <c r="B712" s="237" t="s">
        <v>488</v>
      </c>
      <c r="C712" s="237"/>
      <c r="D712" s="237"/>
      <c r="E712" s="237"/>
      <c r="F712" s="237"/>
      <c r="I712" s="37" t="s">
        <v>34</v>
      </c>
      <c r="M712" s="22"/>
      <c r="N712" s="142"/>
      <c r="O712" s="22"/>
      <c r="P712" s="22"/>
      <c r="Q712" s="22"/>
    </row>
    <row r="713" spans="1:17" ht="18" customHeight="1" x14ac:dyDescent="0.2">
      <c r="A713" s="5" t="s">
        <v>487</v>
      </c>
      <c r="B713" s="239" t="s">
        <v>489</v>
      </c>
      <c r="C713" s="239"/>
      <c r="D713" s="239"/>
      <c r="E713" s="239"/>
      <c r="F713" s="239"/>
      <c r="G713" s="106">
        <v>1875</v>
      </c>
      <c r="H713" s="7">
        <v>1</v>
      </c>
      <c r="I713" s="38" t="s">
        <v>34</v>
      </c>
      <c r="J713" s="106">
        <f>SUM(G713*H713)</f>
        <v>1875</v>
      </c>
      <c r="L713" s="102"/>
      <c r="M713" s="22"/>
      <c r="N713" s="142"/>
      <c r="O713" s="22"/>
      <c r="P713" s="22"/>
      <c r="Q713" s="22"/>
    </row>
    <row r="714" spans="1:17" ht="24.6" customHeight="1" x14ac:dyDescent="0.2">
      <c r="A714" s="5" t="s">
        <v>490</v>
      </c>
      <c r="B714" s="239" t="s">
        <v>486</v>
      </c>
      <c r="C714" s="239"/>
      <c r="D714" s="239"/>
      <c r="E714" s="239"/>
      <c r="F714" s="239"/>
      <c r="G714" s="101">
        <v>601.21</v>
      </c>
      <c r="H714" s="7">
        <v>2.5000000000000001E-2</v>
      </c>
      <c r="I714" s="38" t="s">
        <v>94</v>
      </c>
      <c r="J714" s="99">
        <v>10.47</v>
      </c>
      <c r="K714" s="99">
        <v>4.5599999999999996</v>
      </c>
      <c r="L714" s="187">
        <f>SUM(J714:K714)</f>
        <v>15.030000000000001</v>
      </c>
      <c r="M714" s="166"/>
      <c r="N714" s="166"/>
      <c r="O714" s="22"/>
      <c r="P714" s="22"/>
      <c r="Q714" s="22"/>
    </row>
    <row r="715" spans="1:17" x14ac:dyDescent="0.2">
      <c r="A715" s="163" t="s">
        <v>411</v>
      </c>
      <c r="B715" s="164" t="s">
        <v>412</v>
      </c>
      <c r="C715" s="151"/>
      <c r="D715" s="151"/>
      <c r="E715" s="151"/>
      <c r="F715" s="151"/>
      <c r="G715" s="162">
        <v>19.440000000000001</v>
      </c>
      <c r="H715" s="160">
        <v>5</v>
      </c>
      <c r="I715" s="161" t="s">
        <v>41</v>
      </c>
      <c r="J715" s="159">
        <v>9.25</v>
      </c>
      <c r="K715" s="197">
        <v>87.95</v>
      </c>
      <c r="L715" s="187">
        <f>SUM(J715:K715)</f>
        <v>97.2</v>
      </c>
      <c r="M715" s="142"/>
      <c r="N715" s="142"/>
      <c r="O715" s="22"/>
      <c r="P715" s="22"/>
      <c r="Q715" s="22"/>
    </row>
    <row r="716" spans="1:17" x14ac:dyDescent="0.2">
      <c r="A716" s="135" t="s">
        <v>413</v>
      </c>
      <c r="B716" s="136" t="s">
        <v>414</v>
      </c>
      <c r="C716" s="24"/>
      <c r="D716" s="24"/>
      <c r="E716" s="24"/>
      <c r="F716" s="24"/>
      <c r="G716" s="162">
        <v>22.06</v>
      </c>
      <c r="H716" s="138">
        <v>5</v>
      </c>
      <c r="I716" s="173" t="s">
        <v>41</v>
      </c>
      <c r="J716" s="140">
        <v>9.25</v>
      </c>
      <c r="K716" s="177">
        <v>101.05</v>
      </c>
      <c r="L716" s="187">
        <f>SUM(J716:K716)</f>
        <v>110.3</v>
      </c>
      <c r="M716" s="142"/>
      <c r="N716" s="142"/>
      <c r="O716" s="22"/>
      <c r="P716" s="22"/>
      <c r="Q716" s="22"/>
    </row>
    <row r="717" spans="1:17" ht="12.6" customHeight="1" x14ac:dyDescent="0.2">
      <c r="F717" s="3" t="s">
        <v>14</v>
      </c>
      <c r="J717" s="103">
        <f>SUM(J713:J716)</f>
        <v>1903.97</v>
      </c>
      <c r="K717" s="103">
        <f>SUM(K714:K716)</f>
        <v>193.56</v>
      </c>
      <c r="L717" s="103">
        <f>SUM(J717:K717)</f>
        <v>2097.5300000000002</v>
      </c>
      <c r="M717" s="22"/>
      <c r="N717" s="142"/>
      <c r="O717" s="22"/>
      <c r="P717" s="22"/>
      <c r="Q717" s="22"/>
    </row>
    <row r="718" spans="1:17" ht="12.6" customHeight="1" x14ac:dyDescent="0.2">
      <c r="H718" s="3"/>
      <c r="I718" s="9"/>
      <c r="J718" s="184">
        <f>SUM(J715:J716)</f>
        <v>18.5</v>
      </c>
      <c r="K718" s="198"/>
      <c r="L718" s="9"/>
      <c r="M718" s="22"/>
      <c r="N718" s="142"/>
      <c r="O718" s="22"/>
      <c r="P718" s="22"/>
      <c r="Q718" s="22"/>
    </row>
    <row r="719" spans="1:17" ht="34.15" customHeight="1" x14ac:dyDescent="0.2">
      <c r="A719" s="51" t="s">
        <v>491</v>
      </c>
      <c r="B719" s="237" t="s">
        <v>492</v>
      </c>
      <c r="C719" s="237"/>
      <c r="D719" s="237"/>
      <c r="E719" s="237"/>
      <c r="F719" s="237"/>
      <c r="I719" s="37" t="s">
        <v>34</v>
      </c>
      <c r="M719" s="22"/>
      <c r="N719" s="142"/>
      <c r="O719" s="22"/>
      <c r="P719" s="22"/>
      <c r="Q719" s="22"/>
    </row>
    <row r="720" spans="1:17" ht="18" customHeight="1" x14ac:dyDescent="0.2">
      <c r="A720" s="5" t="s">
        <v>491</v>
      </c>
      <c r="B720" s="239" t="s">
        <v>493</v>
      </c>
      <c r="C720" s="239"/>
      <c r="D720" s="239"/>
      <c r="E720" s="239"/>
      <c r="F720" s="239"/>
      <c r="G720" s="106">
        <v>1650</v>
      </c>
      <c r="H720" s="7">
        <v>1</v>
      </c>
      <c r="I720" s="38" t="s">
        <v>34</v>
      </c>
      <c r="J720" s="106">
        <f>SUM(G720*H720)</f>
        <v>1650</v>
      </c>
      <c r="L720" s="102"/>
      <c r="M720" s="22"/>
      <c r="N720" s="142"/>
      <c r="O720" s="22"/>
      <c r="P720" s="22"/>
      <c r="Q720" s="22"/>
    </row>
    <row r="721" spans="1:17" ht="25.9" customHeight="1" x14ac:dyDescent="0.2">
      <c r="A721" s="53" t="s">
        <v>490</v>
      </c>
      <c r="B721" s="238" t="s">
        <v>486</v>
      </c>
      <c r="C721" s="238"/>
      <c r="D721" s="238"/>
      <c r="E721" s="238"/>
      <c r="F721" s="238"/>
      <c r="G721" s="101">
        <v>601.21</v>
      </c>
      <c r="H721" s="55">
        <v>2.1999999999999999E-2</v>
      </c>
      <c r="I721" s="56" t="s">
        <v>94</v>
      </c>
      <c r="J721" s="64">
        <v>9.2100000000000009</v>
      </c>
      <c r="K721" s="64">
        <v>4.0199999999999996</v>
      </c>
      <c r="L721" s="187">
        <f>SUM(J721:K721)</f>
        <v>13.23</v>
      </c>
      <c r="M721" s="166"/>
      <c r="N721" s="166"/>
      <c r="O721" s="22"/>
      <c r="P721" s="22"/>
      <c r="Q721" s="22"/>
    </row>
    <row r="722" spans="1:17" ht="12" customHeight="1" x14ac:dyDescent="0.2">
      <c r="A722" s="5" t="s">
        <v>411</v>
      </c>
      <c r="B722" s="126" t="s">
        <v>412</v>
      </c>
      <c r="G722" s="162">
        <v>19.440000000000001</v>
      </c>
      <c r="H722" s="7">
        <v>4</v>
      </c>
      <c r="I722" s="38" t="s">
        <v>41</v>
      </c>
      <c r="J722" s="99">
        <v>7.4</v>
      </c>
      <c r="K722" s="100">
        <v>70.36</v>
      </c>
      <c r="L722" s="187">
        <f>SUM(J722:K722)</f>
        <v>77.760000000000005</v>
      </c>
      <c r="M722" s="142"/>
      <c r="N722" s="142"/>
      <c r="O722" s="22"/>
      <c r="P722" s="22"/>
      <c r="Q722" s="22"/>
    </row>
    <row r="723" spans="1:17" x14ac:dyDescent="0.2">
      <c r="A723" s="5" t="s">
        <v>413</v>
      </c>
      <c r="B723" s="126" t="s">
        <v>414</v>
      </c>
      <c r="G723" s="162">
        <v>22.06</v>
      </c>
      <c r="H723" s="7">
        <v>4</v>
      </c>
      <c r="I723" s="38" t="s">
        <v>41</v>
      </c>
      <c r="J723" s="99">
        <v>7.4</v>
      </c>
      <c r="K723" s="100">
        <v>80.84</v>
      </c>
      <c r="L723" s="187">
        <f>SUM(J723:K723)</f>
        <v>88.240000000000009</v>
      </c>
      <c r="M723" s="142"/>
      <c r="N723" s="142"/>
      <c r="O723" s="22"/>
      <c r="P723" s="22"/>
      <c r="Q723" s="22"/>
    </row>
    <row r="724" spans="1:17" x14ac:dyDescent="0.2">
      <c r="F724" s="3" t="s">
        <v>14</v>
      </c>
      <c r="J724" s="103">
        <f>SUM(J720:J723)</f>
        <v>1674.0100000000002</v>
      </c>
      <c r="K724" s="103">
        <f>SUM(K721:K723)</f>
        <v>155.22</v>
      </c>
      <c r="L724" s="103">
        <f>SUM(J724:K724)</f>
        <v>1829.2300000000002</v>
      </c>
      <c r="M724" s="22"/>
      <c r="N724" s="142"/>
      <c r="O724" s="22"/>
      <c r="P724" s="22"/>
      <c r="Q724" s="22"/>
    </row>
    <row r="725" spans="1:17" x14ac:dyDescent="0.2">
      <c r="H725" s="3"/>
      <c r="I725" s="9"/>
      <c r="J725" s="184"/>
      <c r="K725" s="198"/>
      <c r="L725" s="9"/>
      <c r="M725" s="22"/>
      <c r="N725" s="142"/>
      <c r="O725" s="22"/>
      <c r="P725" s="22"/>
      <c r="Q725" s="22"/>
    </row>
    <row r="726" spans="1:17" ht="31.9" customHeight="1" x14ac:dyDescent="0.2">
      <c r="A726" s="51" t="s">
        <v>494</v>
      </c>
      <c r="B726" s="237" t="s">
        <v>495</v>
      </c>
      <c r="C726" s="237"/>
      <c r="D726" s="237"/>
      <c r="E726" s="237"/>
      <c r="F726" s="237"/>
      <c r="I726" s="37" t="s">
        <v>34</v>
      </c>
      <c r="M726" s="22"/>
      <c r="N726" s="142"/>
      <c r="O726" s="22"/>
      <c r="P726" s="22"/>
      <c r="Q726" s="22"/>
    </row>
    <row r="727" spans="1:17" ht="18" customHeight="1" x14ac:dyDescent="0.2">
      <c r="A727" s="5" t="s">
        <v>494</v>
      </c>
      <c r="B727" s="239" t="s">
        <v>496</v>
      </c>
      <c r="C727" s="239"/>
      <c r="D727" s="239"/>
      <c r="E727" s="239"/>
      <c r="F727" s="239"/>
      <c r="G727" s="106">
        <v>1395</v>
      </c>
      <c r="H727" s="7">
        <v>1</v>
      </c>
      <c r="I727" s="38" t="s">
        <v>34</v>
      </c>
      <c r="J727" s="106">
        <f>SUM(G727*H727)</f>
        <v>1395</v>
      </c>
      <c r="L727" s="102"/>
      <c r="M727" s="22"/>
      <c r="N727" s="142"/>
      <c r="O727" s="22"/>
      <c r="P727" s="22"/>
      <c r="Q727" s="22"/>
    </row>
    <row r="728" spans="1:17" ht="25.15" customHeight="1" x14ac:dyDescent="0.2">
      <c r="A728" s="5" t="s">
        <v>490</v>
      </c>
      <c r="B728" s="239" t="s">
        <v>486</v>
      </c>
      <c r="C728" s="239"/>
      <c r="D728" s="239"/>
      <c r="E728" s="239"/>
      <c r="F728" s="239"/>
      <c r="G728" s="101">
        <v>601.21</v>
      </c>
      <c r="H728" s="7">
        <v>1.44E-2</v>
      </c>
      <c r="I728" s="38" t="s">
        <v>94</v>
      </c>
      <c r="J728" s="99">
        <v>6.03</v>
      </c>
      <c r="K728" s="99">
        <v>2.63</v>
      </c>
      <c r="L728" s="187">
        <f>SUM(J728:K728)</f>
        <v>8.66</v>
      </c>
      <c r="M728" s="166"/>
      <c r="N728" s="166"/>
      <c r="O728" s="22"/>
      <c r="P728" s="22"/>
      <c r="Q728" s="22"/>
    </row>
    <row r="729" spans="1:17" x14ac:dyDescent="0.2">
      <c r="A729" s="5" t="s">
        <v>411</v>
      </c>
      <c r="B729" s="126" t="s">
        <v>412</v>
      </c>
      <c r="G729" s="162">
        <v>19.440000000000001</v>
      </c>
      <c r="H729" s="7">
        <v>3</v>
      </c>
      <c r="I729" s="38" t="s">
        <v>41</v>
      </c>
      <c r="J729" s="99">
        <v>5.55</v>
      </c>
      <c r="K729" s="100">
        <v>52.77</v>
      </c>
      <c r="L729" s="187">
        <f>SUM(J729:K729)</f>
        <v>58.32</v>
      </c>
      <c r="M729" s="142"/>
      <c r="N729" s="142"/>
      <c r="O729" s="22"/>
      <c r="P729" s="22"/>
      <c r="Q729" s="22"/>
    </row>
    <row r="730" spans="1:17" x14ac:dyDescent="0.2">
      <c r="A730" s="5" t="s">
        <v>413</v>
      </c>
      <c r="B730" s="126" t="s">
        <v>414</v>
      </c>
      <c r="G730" s="162">
        <v>22.06</v>
      </c>
      <c r="H730" s="7">
        <v>3</v>
      </c>
      <c r="I730" s="38" t="s">
        <v>41</v>
      </c>
      <c r="J730" s="99">
        <v>5.55</v>
      </c>
      <c r="K730" s="100">
        <v>60.63</v>
      </c>
      <c r="L730" s="187">
        <f>SUM(J730:K730)</f>
        <v>66.180000000000007</v>
      </c>
      <c r="M730" s="142"/>
      <c r="N730" s="142"/>
      <c r="O730" s="22"/>
      <c r="P730" s="22"/>
      <c r="Q730" s="22"/>
    </row>
    <row r="731" spans="1:17" x14ac:dyDescent="0.2">
      <c r="F731" s="3" t="s">
        <v>14</v>
      </c>
      <c r="J731" s="103">
        <f>SUM(J727:J730)</f>
        <v>1412.1299999999999</v>
      </c>
      <c r="K731" s="103">
        <f>SUM(K728:K730)</f>
        <v>116.03</v>
      </c>
      <c r="L731" s="103">
        <f>SUM(J731:K731)</f>
        <v>1528.1599999999999</v>
      </c>
      <c r="M731" s="22"/>
      <c r="N731" s="142"/>
      <c r="O731" s="22"/>
      <c r="P731" s="22"/>
      <c r="Q731" s="22"/>
    </row>
    <row r="732" spans="1:17" x14ac:dyDescent="0.2">
      <c r="A732" s="24"/>
      <c r="B732" s="151"/>
      <c r="C732" s="151"/>
      <c r="D732" s="151"/>
      <c r="E732" s="151"/>
      <c r="F732" s="157"/>
      <c r="G732" s="151"/>
      <c r="H732" s="151"/>
      <c r="J732" s="184"/>
      <c r="K732" s="158"/>
      <c r="L732" s="158"/>
      <c r="M732" s="22"/>
      <c r="N732" s="142"/>
      <c r="O732" s="22"/>
      <c r="P732" s="22"/>
      <c r="Q732" s="22"/>
    </row>
    <row r="733" spans="1:17" ht="31.9" customHeight="1" x14ac:dyDescent="0.2">
      <c r="A733" s="51" t="s">
        <v>497</v>
      </c>
      <c r="B733" s="237" t="s">
        <v>498</v>
      </c>
      <c r="C733" s="237"/>
      <c r="D733" s="237"/>
      <c r="E733" s="237"/>
      <c r="F733" s="237"/>
      <c r="I733" s="37" t="s">
        <v>34</v>
      </c>
      <c r="M733" s="22"/>
      <c r="N733" s="142"/>
      <c r="O733" s="22"/>
      <c r="P733" s="22"/>
      <c r="Q733" s="22"/>
    </row>
    <row r="734" spans="1:17" ht="19.149999999999999" customHeight="1" x14ac:dyDescent="0.2">
      <c r="A734" s="53" t="s">
        <v>497</v>
      </c>
      <c r="B734" s="239" t="s">
        <v>499</v>
      </c>
      <c r="C734" s="239"/>
      <c r="D734" s="239"/>
      <c r="E734" s="239"/>
      <c r="F734" s="239"/>
      <c r="G734" s="106">
        <v>1450</v>
      </c>
      <c r="H734" s="7">
        <v>1</v>
      </c>
      <c r="I734" s="38" t="s">
        <v>34</v>
      </c>
      <c r="J734" s="106">
        <f>SUM(G734*H734)</f>
        <v>1450</v>
      </c>
      <c r="M734" s="22"/>
      <c r="N734" s="142"/>
      <c r="O734" s="22"/>
      <c r="P734" s="22"/>
      <c r="Q734" s="22"/>
    </row>
    <row r="735" spans="1:17" x14ac:dyDescent="0.2">
      <c r="A735" s="53" t="s">
        <v>411</v>
      </c>
      <c r="B735" s="126" t="s">
        <v>412</v>
      </c>
      <c r="G735" s="162">
        <v>19.440000000000001</v>
      </c>
      <c r="H735" s="7">
        <v>3</v>
      </c>
      <c r="I735" s="38" t="s">
        <v>41</v>
      </c>
      <c r="J735" s="99">
        <v>5.55</v>
      </c>
      <c r="K735" s="100">
        <v>52.77</v>
      </c>
      <c r="L735" s="187">
        <f>SUM(J735:K735)</f>
        <v>58.32</v>
      </c>
      <c r="M735" s="142"/>
      <c r="N735" s="142"/>
      <c r="O735" s="22"/>
      <c r="P735" s="22"/>
      <c r="Q735" s="22"/>
    </row>
    <row r="736" spans="1:17" x14ac:dyDescent="0.2">
      <c r="A736" s="53" t="s">
        <v>413</v>
      </c>
      <c r="B736" s="126" t="s">
        <v>414</v>
      </c>
      <c r="G736" s="162">
        <v>22.06</v>
      </c>
      <c r="H736" s="7">
        <v>3</v>
      </c>
      <c r="I736" s="38" t="s">
        <v>41</v>
      </c>
      <c r="J736" s="99">
        <v>5.55</v>
      </c>
      <c r="K736" s="100">
        <v>60.63</v>
      </c>
      <c r="L736" s="187">
        <f>SUM(J736:K736)</f>
        <v>66.180000000000007</v>
      </c>
      <c r="M736" s="142"/>
      <c r="N736" s="142"/>
      <c r="O736" s="22"/>
      <c r="P736" s="22"/>
      <c r="Q736" s="22"/>
    </row>
    <row r="737" spans="1:17" x14ac:dyDescent="0.2">
      <c r="A737" s="22"/>
      <c r="F737" s="3" t="s">
        <v>14</v>
      </c>
      <c r="J737" s="103">
        <f>SUM(J734:J736)</f>
        <v>1461.1</v>
      </c>
      <c r="K737" s="103">
        <f>SUM(K735:K736)</f>
        <v>113.4</v>
      </c>
      <c r="L737" s="103">
        <f>SUM(J737:K737)</f>
        <v>1574.5</v>
      </c>
      <c r="M737" s="22"/>
      <c r="N737" s="142"/>
      <c r="O737" s="22"/>
      <c r="P737" s="22"/>
      <c r="Q737" s="22"/>
    </row>
    <row r="738" spans="1:17" x14ac:dyDescent="0.2">
      <c r="A738" s="22"/>
      <c r="H738" s="3"/>
      <c r="I738" s="9"/>
      <c r="J738" s="184"/>
      <c r="K738" s="198"/>
      <c r="L738" s="9"/>
      <c r="M738" s="22"/>
      <c r="N738" s="142"/>
      <c r="O738" s="22"/>
      <c r="P738" s="22"/>
      <c r="Q738" s="22"/>
    </row>
    <row r="739" spans="1:17" ht="22.15" customHeight="1" x14ac:dyDescent="0.2">
      <c r="A739" s="51" t="s">
        <v>500</v>
      </c>
      <c r="B739" s="237" t="s">
        <v>501</v>
      </c>
      <c r="C739" s="237"/>
      <c r="D739" s="237"/>
      <c r="E739" s="237"/>
      <c r="F739" s="237"/>
      <c r="I739" s="37" t="s">
        <v>34</v>
      </c>
      <c r="M739" s="22"/>
      <c r="N739" s="142"/>
      <c r="O739" s="22"/>
      <c r="P739" s="22"/>
      <c r="Q739" s="22"/>
    </row>
    <row r="740" spans="1:17" x14ac:dyDescent="0.2">
      <c r="A740" s="5" t="s">
        <v>500</v>
      </c>
      <c r="B740" s="239" t="s">
        <v>502</v>
      </c>
      <c r="C740" s="239"/>
      <c r="D740" s="239"/>
      <c r="E740" s="239"/>
      <c r="F740" s="239"/>
      <c r="G740" s="71">
        <v>2075</v>
      </c>
      <c r="H740" s="55">
        <v>1</v>
      </c>
      <c r="I740" s="56" t="s">
        <v>34</v>
      </c>
      <c r="J740" s="71">
        <f>SUM(G740*H740)</f>
        <v>2075</v>
      </c>
      <c r="K740" s="22"/>
      <c r="L740" s="22"/>
      <c r="M740" s="22"/>
      <c r="N740" s="142"/>
      <c r="O740" s="22"/>
      <c r="P740" s="22"/>
      <c r="Q740" s="22"/>
    </row>
    <row r="741" spans="1:17" x14ac:dyDescent="0.2">
      <c r="A741" s="5" t="s">
        <v>411</v>
      </c>
      <c r="B741" s="126" t="s">
        <v>412</v>
      </c>
      <c r="G741" s="162">
        <v>19.440000000000001</v>
      </c>
      <c r="H741" s="55">
        <v>2</v>
      </c>
      <c r="I741" s="56" t="s">
        <v>41</v>
      </c>
      <c r="J741" s="99">
        <v>3.7</v>
      </c>
      <c r="K741" s="100">
        <v>35.18</v>
      </c>
      <c r="L741" s="187">
        <f>SUM(J741:K741)</f>
        <v>38.880000000000003</v>
      </c>
      <c r="M741" s="142"/>
      <c r="N741" s="142"/>
      <c r="O741" s="22"/>
      <c r="P741" s="22"/>
      <c r="Q741" s="22"/>
    </row>
    <row r="742" spans="1:17" x14ac:dyDescent="0.2">
      <c r="A742" s="5" t="s">
        <v>413</v>
      </c>
      <c r="B742" s="126" t="s">
        <v>414</v>
      </c>
      <c r="G742" s="162">
        <v>22.06</v>
      </c>
      <c r="H742" s="55">
        <v>2</v>
      </c>
      <c r="I742" s="56" t="s">
        <v>41</v>
      </c>
      <c r="J742" s="99">
        <v>3.7</v>
      </c>
      <c r="K742" s="100">
        <v>40.42</v>
      </c>
      <c r="L742" s="187">
        <f>SUM(J742:K742)</f>
        <v>44.120000000000005</v>
      </c>
      <c r="M742" s="142"/>
      <c r="N742" s="142"/>
      <c r="O742" s="22"/>
      <c r="P742" s="22"/>
      <c r="Q742" s="22"/>
    </row>
    <row r="743" spans="1:17" x14ac:dyDescent="0.2">
      <c r="F743" s="3" t="s">
        <v>14</v>
      </c>
      <c r="G743" s="22"/>
      <c r="H743" s="22"/>
      <c r="I743" s="23"/>
      <c r="J743" s="65">
        <f>SUM(J740:J742)</f>
        <v>2082.3999999999996</v>
      </c>
      <c r="K743" s="65">
        <f>SUM(K741:K742)</f>
        <v>75.599999999999994</v>
      </c>
      <c r="L743" s="65">
        <f>SUM(J743:K743)</f>
        <v>2157.9999999999995</v>
      </c>
      <c r="M743" s="22"/>
      <c r="N743" s="142"/>
      <c r="O743" s="22"/>
      <c r="P743" s="22"/>
      <c r="Q743" s="22"/>
    </row>
    <row r="744" spans="1:17" x14ac:dyDescent="0.2">
      <c r="A744" s="22"/>
      <c r="H744" s="3"/>
      <c r="I744" s="9"/>
      <c r="J744" s="184"/>
      <c r="K744" s="198"/>
      <c r="L744" s="9"/>
      <c r="M744" s="22"/>
      <c r="N744" s="142"/>
      <c r="O744" s="22"/>
      <c r="P744" s="22"/>
      <c r="Q744" s="22"/>
    </row>
    <row r="745" spans="1:17" ht="12" customHeight="1" x14ac:dyDescent="0.2">
      <c r="A745" s="51" t="s">
        <v>504</v>
      </c>
      <c r="B745" s="236" t="s">
        <v>505</v>
      </c>
      <c r="C745" s="236"/>
      <c r="D745" s="236"/>
      <c r="E745" s="236"/>
      <c r="F745" s="236"/>
      <c r="G745" s="150"/>
      <c r="H745" s="28"/>
      <c r="I745" s="62" t="s">
        <v>34</v>
      </c>
      <c r="J745" s="154"/>
      <c r="K745" s="154"/>
      <c r="L745" s="154"/>
      <c r="M745" s="22"/>
      <c r="N745" s="142"/>
      <c r="O745" s="22"/>
      <c r="P745" s="22"/>
      <c r="Q745" s="22"/>
    </row>
    <row r="746" spans="1:17" x14ac:dyDescent="0.2">
      <c r="A746" s="53" t="s">
        <v>411</v>
      </c>
      <c r="B746" s="126" t="s">
        <v>412</v>
      </c>
      <c r="G746" s="162">
        <v>19.440000000000001</v>
      </c>
      <c r="H746" s="7">
        <v>1</v>
      </c>
      <c r="I746" s="38" t="s">
        <v>41</v>
      </c>
      <c r="J746" s="99">
        <v>1.85</v>
      </c>
      <c r="K746" s="100">
        <v>17.59</v>
      </c>
      <c r="L746" s="154"/>
      <c r="M746" s="22"/>
      <c r="N746" s="142"/>
      <c r="O746" s="22"/>
      <c r="P746" s="22"/>
      <c r="Q746" s="22"/>
    </row>
    <row r="747" spans="1:17" x14ac:dyDescent="0.2">
      <c r="A747" s="53" t="s">
        <v>413</v>
      </c>
      <c r="B747" s="126" t="s">
        <v>414</v>
      </c>
      <c r="F747" s="22"/>
      <c r="G747" s="137">
        <v>22.06</v>
      </c>
      <c r="H747" s="55">
        <v>1</v>
      </c>
      <c r="I747" s="56" t="s">
        <v>41</v>
      </c>
      <c r="J747" s="64">
        <v>1.85</v>
      </c>
      <c r="K747" s="63">
        <v>20.21</v>
      </c>
      <c r="L747" s="182"/>
      <c r="M747" s="22"/>
      <c r="N747" s="142"/>
      <c r="O747" s="22"/>
      <c r="P747" s="22"/>
      <c r="Q747" s="22"/>
    </row>
    <row r="748" spans="1:17" x14ac:dyDescent="0.2">
      <c r="A748" s="24"/>
      <c r="B748" s="150"/>
      <c r="C748" s="150"/>
      <c r="D748" s="150"/>
      <c r="E748" s="150"/>
      <c r="F748" s="51" t="s">
        <v>14</v>
      </c>
      <c r="G748" s="22"/>
      <c r="H748" s="22"/>
      <c r="I748" s="125"/>
      <c r="J748" s="79">
        <f>SUM(J746:J747)</f>
        <v>3.7</v>
      </c>
      <c r="K748" s="79">
        <f>SUM(K746:K747)</f>
        <v>37.799999999999997</v>
      </c>
      <c r="L748" s="79">
        <f>SUM(J748:K748)</f>
        <v>41.5</v>
      </c>
      <c r="M748" s="22"/>
      <c r="N748" s="142"/>
      <c r="O748" s="22"/>
      <c r="P748" s="22"/>
      <c r="Q748" s="22"/>
    </row>
    <row r="749" spans="1:17" x14ac:dyDescent="0.2">
      <c r="A749" s="24"/>
      <c r="B749" s="151"/>
      <c r="C749" s="151"/>
      <c r="D749" s="151"/>
      <c r="E749" s="151"/>
      <c r="F749" s="157"/>
      <c r="G749" s="151"/>
      <c r="H749" s="151"/>
      <c r="J749" s="158"/>
      <c r="K749" s="158"/>
      <c r="L749" s="158"/>
      <c r="M749" s="22"/>
      <c r="N749" s="142"/>
      <c r="O749" s="22"/>
      <c r="P749" s="22"/>
      <c r="Q749" s="22"/>
    </row>
    <row r="750" spans="1:17" ht="21" customHeight="1" x14ac:dyDescent="0.2">
      <c r="A750" s="51" t="s">
        <v>506</v>
      </c>
      <c r="B750" s="237" t="s">
        <v>507</v>
      </c>
      <c r="C750" s="237"/>
      <c r="D750" s="237"/>
      <c r="E750" s="237"/>
      <c r="F750" s="237"/>
      <c r="I750" s="37" t="s">
        <v>34</v>
      </c>
      <c r="M750" s="22"/>
      <c r="N750" s="142"/>
      <c r="O750" s="22"/>
      <c r="P750" s="22"/>
      <c r="Q750" s="22"/>
    </row>
    <row r="751" spans="1:17" ht="12.6" customHeight="1" x14ac:dyDescent="0.2">
      <c r="A751" s="5" t="s">
        <v>506</v>
      </c>
      <c r="B751" s="126" t="s">
        <v>508</v>
      </c>
      <c r="G751" s="6">
        <v>16608.419999999998</v>
      </c>
      <c r="H751" s="7">
        <v>1</v>
      </c>
      <c r="I751" s="38" t="s">
        <v>34</v>
      </c>
      <c r="J751" s="106">
        <f>SUM(G751*H751)</f>
        <v>16608.419999999998</v>
      </c>
      <c r="M751" s="22"/>
      <c r="N751" s="142"/>
      <c r="O751" s="22"/>
      <c r="P751" s="22"/>
      <c r="Q751" s="22"/>
    </row>
    <row r="752" spans="1:17" ht="16.899999999999999" customHeight="1" x14ac:dyDescent="0.2">
      <c r="A752" s="5" t="s">
        <v>509</v>
      </c>
      <c r="B752" s="239" t="s">
        <v>510</v>
      </c>
      <c r="C752" s="239"/>
      <c r="D752" s="239"/>
      <c r="E752" s="239"/>
      <c r="F752" s="239"/>
      <c r="G752" s="99">
        <v>13.6</v>
      </c>
      <c r="H752" s="7">
        <v>3</v>
      </c>
      <c r="I752" s="38" t="s">
        <v>34</v>
      </c>
      <c r="J752" s="106">
        <f>SUM(G752*H752)</f>
        <v>40.799999999999997</v>
      </c>
      <c r="M752" s="166"/>
      <c r="N752" s="166"/>
      <c r="O752" s="22"/>
      <c r="P752" s="22"/>
      <c r="Q752" s="22"/>
    </row>
    <row r="753" spans="1:17" x14ac:dyDescent="0.2">
      <c r="A753" s="163" t="s">
        <v>411</v>
      </c>
      <c r="B753" s="164" t="s">
        <v>412</v>
      </c>
      <c r="C753" s="151"/>
      <c r="D753" s="151"/>
      <c r="E753" s="151"/>
      <c r="F753" s="151"/>
      <c r="G753" s="162">
        <v>19.440000000000001</v>
      </c>
      <c r="H753" s="160">
        <v>2</v>
      </c>
      <c r="I753" s="161" t="s">
        <v>41</v>
      </c>
      <c r="J753" s="99">
        <v>3.7</v>
      </c>
      <c r="K753" s="100">
        <v>35.18</v>
      </c>
      <c r="L753" s="187">
        <f>SUM(J753:K753)</f>
        <v>38.880000000000003</v>
      </c>
      <c r="M753" s="142"/>
      <c r="N753" s="142"/>
      <c r="O753" s="22"/>
      <c r="P753" s="22"/>
      <c r="Q753" s="22"/>
    </row>
    <row r="754" spans="1:17" x14ac:dyDescent="0.2">
      <c r="A754" s="135" t="s">
        <v>413</v>
      </c>
      <c r="B754" s="136" t="s">
        <v>414</v>
      </c>
      <c r="C754" s="24"/>
      <c r="D754" s="24"/>
      <c r="E754" s="24"/>
      <c r="F754" s="24"/>
      <c r="G754" s="162">
        <v>22.06</v>
      </c>
      <c r="H754" s="138">
        <v>2</v>
      </c>
      <c r="I754" s="173" t="s">
        <v>41</v>
      </c>
      <c r="J754" s="99">
        <v>3.7</v>
      </c>
      <c r="K754" s="100">
        <v>40.42</v>
      </c>
      <c r="L754" s="187">
        <f>SUM(J754:K754)</f>
        <v>44.120000000000005</v>
      </c>
      <c r="M754" s="142"/>
      <c r="N754" s="142"/>
      <c r="O754" s="22"/>
      <c r="P754" s="22"/>
      <c r="Q754" s="22"/>
    </row>
    <row r="755" spans="1:17" x14ac:dyDescent="0.2">
      <c r="F755" s="3" t="s">
        <v>14</v>
      </c>
      <c r="J755" s="8">
        <f>SUM(J751:J754)</f>
        <v>16656.62</v>
      </c>
      <c r="K755" s="10">
        <f>SUM(K751:K754)</f>
        <v>75.599999999999994</v>
      </c>
      <c r="L755" s="8">
        <f>SUM(J755:K755)</f>
        <v>16732.219999999998</v>
      </c>
      <c r="M755" s="22"/>
      <c r="N755" s="142"/>
      <c r="O755" s="22"/>
      <c r="P755" s="22"/>
      <c r="Q755" s="22"/>
    </row>
    <row r="756" spans="1:17" x14ac:dyDescent="0.2">
      <c r="F756" s="3"/>
      <c r="J756" s="184"/>
      <c r="K756" s="10"/>
      <c r="L756" s="8"/>
      <c r="M756" s="22"/>
      <c r="N756" s="142"/>
      <c r="O756" s="22"/>
      <c r="P756" s="22"/>
      <c r="Q756" s="22"/>
    </row>
    <row r="757" spans="1:17" ht="19.149999999999999" customHeight="1" x14ac:dyDescent="0.2">
      <c r="A757" s="51" t="s">
        <v>511</v>
      </c>
      <c r="B757" s="242" t="s">
        <v>512</v>
      </c>
      <c r="C757" s="242"/>
      <c r="D757" s="242"/>
      <c r="E757" s="242"/>
      <c r="F757" s="242"/>
      <c r="G757" s="28"/>
      <c r="H757" s="28"/>
      <c r="I757" s="62" t="s">
        <v>34</v>
      </c>
      <c r="J757" s="28"/>
      <c r="K757" s="28"/>
      <c r="L757" s="28"/>
      <c r="M757" s="22"/>
      <c r="N757" s="142"/>
      <c r="O757" s="22"/>
      <c r="P757" s="22"/>
      <c r="Q757" s="22"/>
    </row>
    <row r="758" spans="1:17" ht="19.899999999999999" customHeight="1" x14ac:dyDescent="0.2">
      <c r="A758" s="53" t="s">
        <v>509</v>
      </c>
      <c r="B758" s="238" t="s">
        <v>510</v>
      </c>
      <c r="C758" s="238"/>
      <c r="D758" s="238"/>
      <c r="E758" s="238"/>
      <c r="F758" s="238"/>
      <c r="G758" s="64">
        <v>13.6</v>
      </c>
      <c r="H758" s="55">
        <v>3</v>
      </c>
      <c r="I758" s="56" t="s">
        <v>34</v>
      </c>
      <c r="J758" s="71">
        <f>SUM(G758*H758)</f>
        <v>40.799999999999997</v>
      </c>
      <c r="K758" s="22"/>
      <c r="L758" s="22"/>
      <c r="M758" s="22"/>
      <c r="N758" s="142"/>
      <c r="O758" s="22"/>
      <c r="P758" s="22"/>
      <c r="Q758" s="22"/>
    </row>
    <row r="759" spans="1:17" ht="12.6" customHeight="1" x14ac:dyDescent="0.2">
      <c r="A759" s="135" t="s">
        <v>411</v>
      </c>
      <c r="B759" s="136" t="s">
        <v>412</v>
      </c>
      <c r="C759" s="24"/>
      <c r="D759" s="24"/>
      <c r="E759" s="24"/>
      <c r="F759" s="24"/>
      <c r="G759" s="137">
        <v>19.440000000000001</v>
      </c>
      <c r="H759" s="138">
        <v>1.5</v>
      </c>
      <c r="I759" s="173" t="s">
        <v>41</v>
      </c>
      <c r="J759" s="140">
        <v>2.78</v>
      </c>
      <c r="K759" s="177">
        <v>26.38</v>
      </c>
      <c r="L759" s="22"/>
      <c r="M759" s="22"/>
      <c r="N759" s="142"/>
      <c r="O759" s="22"/>
      <c r="P759" s="22"/>
      <c r="Q759" s="22"/>
    </row>
    <row r="760" spans="1:17" ht="12.6" customHeight="1" x14ac:dyDescent="0.2">
      <c r="A760" s="135" t="s">
        <v>413</v>
      </c>
      <c r="B760" s="136" t="s">
        <v>414</v>
      </c>
      <c r="C760" s="24"/>
      <c r="D760" s="24"/>
      <c r="E760" s="24"/>
      <c r="F760" s="24"/>
      <c r="G760" s="137">
        <v>22.06</v>
      </c>
      <c r="H760" s="138">
        <v>1.5</v>
      </c>
      <c r="I760" s="173" t="s">
        <v>41</v>
      </c>
      <c r="J760" s="140">
        <v>2.78</v>
      </c>
      <c r="K760" s="177">
        <v>30.31</v>
      </c>
      <c r="L760" s="22"/>
      <c r="M760" s="22"/>
      <c r="N760" s="142"/>
      <c r="O760" s="22"/>
      <c r="P760" s="22"/>
      <c r="Q760" s="22"/>
    </row>
    <row r="761" spans="1:17" ht="12.6" customHeight="1" x14ac:dyDescent="0.2">
      <c r="A761" s="22"/>
      <c r="B761" s="22"/>
      <c r="C761" s="22"/>
      <c r="D761" s="22"/>
      <c r="E761" s="22"/>
      <c r="F761" s="51" t="s">
        <v>14</v>
      </c>
      <c r="G761" s="22"/>
      <c r="H761" s="22"/>
      <c r="I761" s="23"/>
      <c r="J761" s="65">
        <f>SUM(J758:J760)</f>
        <v>46.36</v>
      </c>
      <c r="K761" s="65">
        <f>SUM(K758:K760)</f>
        <v>56.69</v>
      </c>
      <c r="L761" s="65">
        <f>SUM(J761:K761)</f>
        <v>103.05</v>
      </c>
      <c r="M761" s="22"/>
      <c r="N761" s="142"/>
      <c r="O761" s="22"/>
      <c r="P761" s="22"/>
      <c r="Q761" s="22"/>
    </row>
    <row r="762" spans="1:17" ht="12.6" customHeight="1" x14ac:dyDescent="0.2">
      <c r="A762" s="22"/>
      <c r="B762" s="22"/>
      <c r="C762" s="22"/>
      <c r="D762" s="22"/>
      <c r="E762" s="22"/>
      <c r="F762" s="51"/>
      <c r="J762" s="184"/>
      <c r="K762" s="10"/>
      <c r="L762" s="8"/>
      <c r="M762" s="22"/>
      <c r="N762" s="142"/>
      <c r="O762" s="22"/>
      <c r="P762" s="22"/>
      <c r="Q762" s="22"/>
    </row>
    <row r="763" spans="1:17" ht="21" customHeight="1" x14ac:dyDescent="0.2">
      <c r="A763" s="51" t="s">
        <v>513</v>
      </c>
      <c r="B763" s="242" t="s">
        <v>514</v>
      </c>
      <c r="C763" s="242"/>
      <c r="D763" s="242"/>
      <c r="E763" s="242"/>
      <c r="F763" s="242"/>
      <c r="I763" s="37" t="s">
        <v>34</v>
      </c>
      <c r="M763" s="22"/>
      <c r="N763" s="142"/>
      <c r="O763" s="22"/>
      <c r="P763" s="22"/>
      <c r="Q763" s="22"/>
    </row>
    <row r="764" spans="1:17" ht="11.45" customHeight="1" x14ac:dyDescent="0.2">
      <c r="A764" s="5" t="s">
        <v>513</v>
      </c>
      <c r="B764" s="126" t="s">
        <v>515</v>
      </c>
      <c r="G764" s="6">
        <v>1197.57</v>
      </c>
      <c r="H764" s="7">
        <v>1</v>
      </c>
      <c r="I764" s="38" t="s">
        <v>34</v>
      </c>
      <c r="J764" s="106">
        <v>1197.57</v>
      </c>
      <c r="M764" s="22"/>
      <c r="N764" s="142"/>
      <c r="O764" s="22"/>
      <c r="P764" s="22"/>
      <c r="Q764" s="22"/>
    </row>
    <row r="765" spans="1:17" ht="18" customHeight="1" x14ac:dyDescent="0.2">
      <c r="A765" s="5" t="s">
        <v>509</v>
      </c>
      <c r="B765" s="239" t="s">
        <v>510</v>
      </c>
      <c r="C765" s="239"/>
      <c r="D765" s="239"/>
      <c r="E765" s="239"/>
      <c r="F765" s="239"/>
      <c r="G765" s="99">
        <v>13.6</v>
      </c>
      <c r="H765" s="7">
        <v>3</v>
      </c>
      <c r="I765" s="38" t="s">
        <v>34</v>
      </c>
      <c r="J765" s="106">
        <f>SUM(G765*H765)</f>
        <v>40.799999999999997</v>
      </c>
      <c r="M765" s="166"/>
      <c r="N765" s="166"/>
      <c r="O765" s="22"/>
      <c r="P765" s="22"/>
      <c r="Q765" s="22"/>
    </row>
    <row r="766" spans="1:17" x14ac:dyDescent="0.2">
      <c r="A766" s="163" t="s">
        <v>411</v>
      </c>
      <c r="B766" s="164" t="s">
        <v>412</v>
      </c>
      <c r="C766" s="151"/>
      <c r="D766" s="151"/>
      <c r="E766" s="151"/>
      <c r="F766" s="151"/>
      <c r="G766" s="162">
        <v>19.440000000000001</v>
      </c>
      <c r="H766" s="160">
        <v>1.5</v>
      </c>
      <c r="I766" s="161" t="s">
        <v>41</v>
      </c>
      <c r="J766" s="159">
        <v>2.78</v>
      </c>
      <c r="K766" s="197">
        <v>26.38</v>
      </c>
      <c r="M766" s="142"/>
      <c r="N766" s="142"/>
      <c r="O766" s="22"/>
      <c r="P766" s="22"/>
      <c r="Q766" s="22"/>
    </row>
    <row r="767" spans="1:17" x14ac:dyDescent="0.2">
      <c r="A767" s="135" t="s">
        <v>413</v>
      </c>
      <c r="B767" s="136" t="s">
        <v>414</v>
      </c>
      <c r="C767" s="24"/>
      <c r="D767" s="24"/>
      <c r="E767" s="24"/>
      <c r="F767" s="24"/>
      <c r="G767" s="162">
        <v>22.06</v>
      </c>
      <c r="H767" s="138">
        <v>1.5</v>
      </c>
      <c r="I767" s="173" t="s">
        <v>41</v>
      </c>
      <c r="J767" s="140">
        <v>2.78</v>
      </c>
      <c r="K767" s="177">
        <v>30.31</v>
      </c>
      <c r="M767" s="142"/>
      <c r="N767" s="142"/>
      <c r="O767" s="22"/>
      <c r="P767" s="22"/>
      <c r="Q767" s="22"/>
    </row>
    <row r="768" spans="1:17" ht="13.15" customHeight="1" x14ac:dyDescent="0.2">
      <c r="F768" s="3" t="s">
        <v>14</v>
      </c>
      <c r="J768" s="8">
        <f>SUM(J764:J767)</f>
        <v>1243.9299999999998</v>
      </c>
      <c r="K768" s="10">
        <f>SUM(K764:K767)</f>
        <v>56.69</v>
      </c>
      <c r="L768" s="8">
        <f>SUM(J768:K768)</f>
        <v>1300.6199999999999</v>
      </c>
      <c r="M768" s="22"/>
      <c r="N768" s="142"/>
      <c r="O768" s="22"/>
      <c r="P768" s="22"/>
      <c r="Q768" s="22"/>
    </row>
    <row r="769" spans="1:17" ht="10.9" customHeight="1" x14ac:dyDescent="0.2">
      <c r="F769" s="3"/>
      <c r="J769" s="184"/>
      <c r="K769" s="10"/>
      <c r="L769" s="8"/>
      <c r="M769" s="22"/>
      <c r="N769" s="142"/>
      <c r="O769" s="22"/>
      <c r="P769" s="22"/>
      <c r="Q769" s="22"/>
    </row>
    <row r="770" spans="1:17" ht="21" customHeight="1" x14ac:dyDescent="0.2">
      <c r="A770" s="51" t="s">
        <v>516</v>
      </c>
      <c r="B770" s="237" t="s">
        <v>517</v>
      </c>
      <c r="C770" s="237"/>
      <c r="D770" s="237"/>
      <c r="E770" s="237"/>
      <c r="F770" s="237"/>
      <c r="I770" s="37" t="s">
        <v>34</v>
      </c>
      <c r="M770" s="22"/>
      <c r="N770" s="142"/>
      <c r="O770" s="22"/>
      <c r="P770" s="22"/>
      <c r="Q770" s="22"/>
    </row>
    <row r="771" spans="1:17" ht="9.6" customHeight="1" x14ac:dyDescent="0.2">
      <c r="A771" s="5" t="s">
        <v>516</v>
      </c>
      <c r="B771" s="126" t="s">
        <v>518</v>
      </c>
      <c r="G771" s="99">
        <v>799</v>
      </c>
      <c r="H771" s="7">
        <v>1</v>
      </c>
      <c r="I771" s="38" t="s">
        <v>34</v>
      </c>
      <c r="J771" s="99">
        <f>SUM(G771*H771)</f>
        <v>799</v>
      </c>
      <c r="M771" s="22"/>
      <c r="N771" s="142"/>
      <c r="O771" s="22"/>
      <c r="P771" s="22"/>
      <c r="Q771" s="22"/>
    </row>
    <row r="772" spans="1:17" ht="16.899999999999999" customHeight="1" x14ac:dyDescent="0.2">
      <c r="A772" s="5" t="s">
        <v>519</v>
      </c>
      <c r="B772" s="239" t="s">
        <v>520</v>
      </c>
      <c r="C772" s="239"/>
      <c r="D772" s="239"/>
      <c r="E772" s="239"/>
      <c r="F772" s="239"/>
      <c r="G772" s="99">
        <v>9.67</v>
      </c>
      <c r="H772" s="7">
        <v>3</v>
      </c>
      <c r="I772" s="200" t="s">
        <v>34</v>
      </c>
      <c r="J772" s="106">
        <f>SUM(G772*H772)</f>
        <v>29.009999999999998</v>
      </c>
      <c r="M772" s="166"/>
      <c r="N772" s="166"/>
      <c r="O772" s="22"/>
      <c r="P772" s="22"/>
      <c r="Q772" s="22"/>
    </row>
    <row r="773" spans="1:17" ht="10.9" customHeight="1" x14ac:dyDescent="0.2">
      <c r="A773" s="5" t="s">
        <v>411</v>
      </c>
      <c r="B773" s="126" t="s">
        <v>412</v>
      </c>
      <c r="G773" s="162">
        <v>19.440000000000001</v>
      </c>
      <c r="H773" s="7">
        <v>1.3231999999999999</v>
      </c>
      <c r="I773" s="38" t="s">
        <v>41</v>
      </c>
      <c r="J773" s="99">
        <v>2.4500000000000002</v>
      </c>
      <c r="K773" s="100">
        <v>23.27</v>
      </c>
      <c r="M773" s="142"/>
      <c r="N773" s="142"/>
      <c r="O773" s="22"/>
      <c r="P773" s="22"/>
      <c r="Q773" s="22"/>
    </row>
    <row r="774" spans="1:17" ht="10.9" customHeight="1" x14ac:dyDescent="0.2">
      <c r="A774" s="5" t="s">
        <v>413</v>
      </c>
      <c r="B774" s="126" t="s">
        <v>414</v>
      </c>
      <c r="G774" s="162">
        <v>22.06</v>
      </c>
      <c r="H774" s="7">
        <v>1.3231999999999999</v>
      </c>
      <c r="I774" s="38" t="s">
        <v>41</v>
      </c>
      <c r="J774" s="99">
        <v>2.4500000000000002</v>
      </c>
      <c r="K774" s="100">
        <v>26.74</v>
      </c>
      <c r="M774" s="142"/>
      <c r="N774" s="142"/>
      <c r="O774" s="22"/>
      <c r="P774" s="22"/>
      <c r="Q774" s="22"/>
    </row>
    <row r="775" spans="1:17" ht="13.15" customHeight="1" x14ac:dyDescent="0.2">
      <c r="F775" s="3" t="s">
        <v>14</v>
      </c>
      <c r="J775" s="10">
        <f>SUM(J771:J774)</f>
        <v>832.91000000000008</v>
      </c>
      <c r="K775" s="10">
        <f>SUM(K771:K774)</f>
        <v>50.01</v>
      </c>
      <c r="L775" s="10">
        <f>SUM(J775:K775)</f>
        <v>882.92000000000007</v>
      </c>
      <c r="M775" s="22"/>
      <c r="N775" s="142"/>
      <c r="O775" s="22"/>
      <c r="P775" s="22"/>
      <c r="Q775" s="22"/>
    </row>
    <row r="776" spans="1:17" ht="10.9" customHeight="1" x14ac:dyDescent="0.2">
      <c r="F776" s="3"/>
      <c r="J776" s="184"/>
      <c r="K776" s="10"/>
      <c r="L776" s="8"/>
      <c r="M776" s="22"/>
      <c r="N776" s="142"/>
      <c r="O776" s="22"/>
      <c r="P776" s="22"/>
      <c r="Q776" s="22"/>
    </row>
    <row r="777" spans="1:17" ht="20.45" customHeight="1" x14ac:dyDescent="0.2">
      <c r="A777" s="51" t="s">
        <v>523</v>
      </c>
      <c r="B777" s="242" t="s">
        <v>524</v>
      </c>
      <c r="C777" s="242"/>
      <c r="D777" s="242"/>
      <c r="E777" s="242"/>
      <c r="F777" s="242"/>
      <c r="I777" s="37" t="s">
        <v>34</v>
      </c>
      <c r="M777" s="22"/>
      <c r="N777" s="142"/>
      <c r="O777" s="22"/>
      <c r="P777" s="22"/>
      <c r="Q777" s="22"/>
    </row>
    <row r="778" spans="1:17" ht="11.45" customHeight="1" x14ac:dyDescent="0.2">
      <c r="A778" s="53" t="s">
        <v>523</v>
      </c>
      <c r="B778" s="59" t="s">
        <v>525</v>
      </c>
      <c r="C778" s="22"/>
      <c r="D778" s="22"/>
      <c r="E778" s="22"/>
      <c r="F778" s="22"/>
      <c r="G778" s="99">
        <v>644.1</v>
      </c>
      <c r="H778" s="7">
        <v>1</v>
      </c>
      <c r="I778" s="38" t="s">
        <v>34</v>
      </c>
      <c r="J778" s="99">
        <f>SUM(G778*H778)</f>
        <v>644.1</v>
      </c>
      <c r="M778" s="22"/>
      <c r="N778" s="142"/>
      <c r="O778" s="22"/>
      <c r="P778" s="22"/>
      <c r="Q778" s="22"/>
    </row>
    <row r="779" spans="1:17" ht="19.149999999999999" customHeight="1" x14ac:dyDescent="0.2">
      <c r="A779" s="53" t="s">
        <v>521</v>
      </c>
      <c r="B779" s="238" t="s">
        <v>522</v>
      </c>
      <c r="C779" s="238"/>
      <c r="D779" s="238"/>
      <c r="E779" s="238"/>
      <c r="F779" s="238"/>
      <c r="G779" s="99">
        <v>6.3</v>
      </c>
      <c r="H779" s="7">
        <v>3</v>
      </c>
      <c r="I779" s="200" t="s">
        <v>34</v>
      </c>
      <c r="J779" s="106">
        <f>SUM(G779*H779)</f>
        <v>18.899999999999999</v>
      </c>
      <c r="M779" s="166"/>
      <c r="N779" s="166"/>
      <c r="O779" s="22"/>
      <c r="P779" s="22"/>
      <c r="Q779" s="22"/>
    </row>
    <row r="780" spans="1:17" ht="11.45" customHeight="1" x14ac:dyDescent="0.2">
      <c r="A780" s="53" t="s">
        <v>411</v>
      </c>
      <c r="B780" s="59" t="s">
        <v>412</v>
      </c>
      <c r="C780" s="22"/>
      <c r="D780" s="22"/>
      <c r="E780" s="22"/>
      <c r="F780" s="22"/>
      <c r="G780" s="162">
        <v>19.440000000000001</v>
      </c>
      <c r="H780" s="7">
        <v>1.3231999999999999</v>
      </c>
      <c r="I780" s="38" t="s">
        <v>41</v>
      </c>
      <c r="J780" s="99">
        <v>2.4500000000000002</v>
      </c>
      <c r="K780" s="100">
        <v>23.27</v>
      </c>
      <c r="M780" s="142"/>
      <c r="N780" s="142"/>
      <c r="O780" s="22"/>
      <c r="P780" s="22"/>
      <c r="Q780" s="22"/>
    </row>
    <row r="781" spans="1:17" ht="10.9" customHeight="1" x14ac:dyDescent="0.2">
      <c r="A781" s="53" t="s">
        <v>413</v>
      </c>
      <c r="B781" s="59" t="s">
        <v>414</v>
      </c>
      <c r="C781" s="22"/>
      <c r="D781" s="22"/>
      <c r="E781" s="22"/>
      <c r="F781" s="22"/>
      <c r="G781" s="162">
        <v>22.06</v>
      </c>
      <c r="H781" s="7">
        <v>1.3231999999999999</v>
      </c>
      <c r="I781" s="38" t="s">
        <v>41</v>
      </c>
      <c r="J781" s="99">
        <v>2.4500000000000002</v>
      </c>
      <c r="K781" s="100">
        <v>26.74</v>
      </c>
      <c r="M781" s="142"/>
      <c r="N781" s="142"/>
      <c r="O781" s="22"/>
      <c r="P781" s="22"/>
      <c r="Q781" s="22"/>
    </row>
    <row r="782" spans="1:17" x14ac:dyDescent="0.2">
      <c r="A782" s="22"/>
      <c r="B782" s="22"/>
      <c r="C782" s="22"/>
      <c r="D782" s="22"/>
      <c r="E782" s="22"/>
      <c r="F782" s="51" t="s">
        <v>14</v>
      </c>
      <c r="J782" s="10">
        <f>SUM(J778:J781)</f>
        <v>667.90000000000009</v>
      </c>
      <c r="K782" s="10">
        <f>SUM(K778:K781)</f>
        <v>50.01</v>
      </c>
      <c r="L782" s="10">
        <f>SUM(J782:K782)</f>
        <v>717.91000000000008</v>
      </c>
      <c r="M782" s="22"/>
      <c r="N782" s="142"/>
      <c r="O782" s="22"/>
      <c r="P782" s="22"/>
      <c r="Q782" s="22"/>
    </row>
    <row r="783" spans="1:17" x14ac:dyDescent="0.2">
      <c r="A783" s="22"/>
      <c r="B783" s="22"/>
      <c r="C783" s="22"/>
      <c r="D783" s="22"/>
      <c r="E783" s="22"/>
      <c r="F783" s="51"/>
      <c r="J783" s="184"/>
      <c r="K783" s="10"/>
      <c r="L783" s="8"/>
      <c r="M783" s="22"/>
      <c r="N783" s="142"/>
      <c r="O783" s="22"/>
      <c r="P783" s="22"/>
      <c r="Q783" s="22"/>
    </row>
    <row r="784" spans="1:17" ht="19.899999999999999" customHeight="1" x14ac:dyDescent="0.2">
      <c r="A784" s="51" t="s">
        <v>526</v>
      </c>
      <c r="B784" s="242" t="s">
        <v>527</v>
      </c>
      <c r="C784" s="242"/>
      <c r="D784" s="242"/>
      <c r="E784" s="242"/>
      <c r="F784" s="242"/>
      <c r="I784" s="37" t="s">
        <v>34</v>
      </c>
      <c r="M784" s="22"/>
      <c r="N784" s="142"/>
      <c r="O784" s="22"/>
      <c r="P784" s="22"/>
      <c r="Q784" s="22"/>
    </row>
    <row r="785" spans="1:17" ht="10.15" customHeight="1" x14ac:dyDescent="0.2">
      <c r="A785" s="5" t="s">
        <v>526</v>
      </c>
      <c r="B785" s="126" t="s">
        <v>528</v>
      </c>
      <c r="G785" s="99">
        <v>441.94</v>
      </c>
      <c r="H785" s="7">
        <v>1</v>
      </c>
      <c r="I785" s="38" t="s">
        <v>34</v>
      </c>
      <c r="J785" s="99">
        <f>SUM(G785*H785)</f>
        <v>441.94</v>
      </c>
      <c r="M785" s="22"/>
      <c r="N785" s="142"/>
      <c r="O785" s="22"/>
      <c r="P785" s="22"/>
      <c r="Q785" s="22"/>
    </row>
    <row r="786" spans="1:17" ht="18" customHeight="1" x14ac:dyDescent="0.2">
      <c r="A786" s="5" t="s">
        <v>529</v>
      </c>
      <c r="B786" s="239" t="s">
        <v>530</v>
      </c>
      <c r="C786" s="239"/>
      <c r="D786" s="239"/>
      <c r="E786" s="239"/>
      <c r="F786" s="239"/>
      <c r="G786" s="99">
        <v>3.22</v>
      </c>
      <c r="H786" s="7">
        <v>3</v>
      </c>
      <c r="I786" s="38" t="s">
        <v>34</v>
      </c>
      <c r="J786" s="106">
        <f>SUM(G786*H786)</f>
        <v>9.66</v>
      </c>
      <c r="M786" s="166"/>
      <c r="N786" s="166"/>
      <c r="O786" s="22"/>
      <c r="P786" s="22"/>
      <c r="Q786" s="22"/>
    </row>
    <row r="787" spans="1:17" ht="10.9" customHeight="1" x14ac:dyDescent="0.2">
      <c r="A787" s="163" t="s">
        <v>411</v>
      </c>
      <c r="B787" s="164" t="s">
        <v>412</v>
      </c>
      <c r="C787" s="151"/>
      <c r="D787" s="151"/>
      <c r="E787" s="151"/>
      <c r="F787" s="151"/>
      <c r="G787" s="162">
        <v>19.440000000000001</v>
      </c>
      <c r="H787" s="160">
        <v>1</v>
      </c>
      <c r="I787" s="161" t="s">
        <v>41</v>
      </c>
      <c r="J787" s="140">
        <v>1.85</v>
      </c>
      <c r="K787" s="177">
        <v>17.59</v>
      </c>
      <c r="M787" s="142"/>
      <c r="N787" s="142"/>
      <c r="O787" s="22"/>
      <c r="P787" s="22"/>
      <c r="Q787" s="22"/>
    </row>
    <row r="788" spans="1:17" ht="12" customHeight="1" x14ac:dyDescent="0.2">
      <c r="A788" s="135" t="s">
        <v>413</v>
      </c>
      <c r="B788" s="136" t="s">
        <v>414</v>
      </c>
      <c r="C788" s="24"/>
      <c r="D788" s="24"/>
      <c r="E788" s="24"/>
      <c r="F788" s="24"/>
      <c r="G788" s="162">
        <v>22.06</v>
      </c>
      <c r="H788" s="138">
        <v>1</v>
      </c>
      <c r="I788" s="173" t="s">
        <v>41</v>
      </c>
      <c r="J788" s="140">
        <v>1.85</v>
      </c>
      <c r="K788" s="177">
        <v>20.21</v>
      </c>
      <c r="M788" s="142"/>
      <c r="N788" s="142"/>
      <c r="O788" s="22"/>
      <c r="P788" s="22"/>
      <c r="Q788" s="22"/>
    </row>
    <row r="789" spans="1:17" x14ac:dyDescent="0.2">
      <c r="F789" s="3" t="s">
        <v>14</v>
      </c>
      <c r="J789" s="10">
        <f>SUM(J785:J788)</f>
        <v>455.30000000000007</v>
      </c>
      <c r="K789" s="10">
        <f>SUM(K785:K788)</f>
        <v>37.799999999999997</v>
      </c>
      <c r="L789" s="10">
        <f>SUM(J789:K789)</f>
        <v>493.10000000000008</v>
      </c>
      <c r="M789" s="22"/>
      <c r="N789" s="142"/>
      <c r="O789" s="22"/>
      <c r="P789" s="22"/>
      <c r="Q789" s="22"/>
    </row>
    <row r="790" spans="1:17" x14ac:dyDescent="0.2">
      <c r="F790" s="3"/>
      <c r="J790" s="184"/>
      <c r="K790" s="10"/>
      <c r="L790" s="8"/>
      <c r="M790" s="22"/>
      <c r="N790" s="142"/>
      <c r="O790" s="22"/>
      <c r="P790" s="22"/>
      <c r="Q790" s="22"/>
    </row>
    <row r="791" spans="1:17" ht="22.15" customHeight="1" x14ac:dyDescent="0.2">
      <c r="A791" s="51" t="s">
        <v>531</v>
      </c>
      <c r="B791" s="237" t="s">
        <v>532</v>
      </c>
      <c r="C791" s="237"/>
      <c r="D791" s="237"/>
      <c r="E791" s="237"/>
      <c r="F791" s="237"/>
      <c r="I791" s="37" t="s">
        <v>34</v>
      </c>
      <c r="M791" s="22"/>
      <c r="N791" s="142"/>
      <c r="O791" s="22"/>
      <c r="P791" s="22"/>
      <c r="Q791" s="22"/>
    </row>
    <row r="792" spans="1:17" ht="10.9" customHeight="1" x14ac:dyDescent="0.2">
      <c r="A792" s="5" t="s">
        <v>531</v>
      </c>
      <c r="B792" s="126" t="s">
        <v>533</v>
      </c>
      <c r="G792" s="99">
        <v>441.94</v>
      </c>
      <c r="H792" s="7">
        <v>1</v>
      </c>
      <c r="I792" s="38" t="s">
        <v>34</v>
      </c>
      <c r="J792" s="99">
        <f>SUM(G792*H792)</f>
        <v>441.94</v>
      </c>
      <c r="M792" s="22"/>
      <c r="N792" s="142"/>
      <c r="O792" s="22"/>
      <c r="P792" s="22"/>
      <c r="Q792" s="22"/>
    </row>
    <row r="793" spans="1:17" ht="18" customHeight="1" x14ac:dyDescent="0.2">
      <c r="A793" s="5" t="s">
        <v>529</v>
      </c>
      <c r="B793" s="239" t="s">
        <v>530</v>
      </c>
      <c r="C793" s="239"/>
      <c r="D793" s="239"/>
      <c r="E793" s="239"/>
      <c r="F793" s="239"/>
      <c r="G793" s="99">
        <v>3.22</v>
      </c>
      <c r="H793" s="7">
        <v>3</v>
      </c>
      <c r="I793" s="38" t="s">
        <v>34</v>
      </c>
      <c r="J793" s="106">
        <f>SUM(G793*H793)</f>
        <v>9.66</v>
      </c>
      <c r="M793" s="166"/>
      <c r="N793" s="166"/>
      <c r="O793" s="22"/>
      <c r="P793" s="22"/>
      <c r="Q793" s="22"/>
    </row>
    <row r="794" spans="1:17" x14ac:dyDescent="0.2">
      <c r="A794" s="163" t="s">
        <v>411</v>
      </c>
      <c r="B794" s="164" t="s">
        <v>412</v>
      </c>
      <c r="C794" s="151"/>
      <c r="D794" s="151"/>
      <c r="E794" s="151"/>
      <c r="F794" s="151"/>
      <c r="G794" s="162">
        <v>19.440000000000001</v>
      </c>
      <c r="H794" s="160">
        <v>1</v>
      </c>
      <c r="I794" s="161" t="s">
        <v>41</v>
      </c>
      <c r="J794" s="140">
        <v>1.85</v>
      </c>
      <c r="K794" s="177">
        <v>17.59</v>
      </c>
      <c r="M794" s="142"/>
      <c r="N794" s="142"/>
      <c r="O794" s="22"/>
      <c r="P794" s="22"/>
      <c r="Q794" s="22"/>
    </row>
    <row r="795" spans="1:17" ht="12.6" customHeight="1" x14ac:dyDescent="0.2">
      <c r="A795" s="135" t="s">
        <v>413</v>
      </c>
      <c r="B795" s="136" t="s">
        <v>414</v>
      </c>
      <c r="C795" s="24"/>
      <c r="D795" s="24"/>
      <c r="E795" s="24"/>
      <c r="F795" s="24"/>
      <c r="G795" s="162">
        <v>22.06</v>
      </c>
      <c r="H795" s="138">
        <v>1</v>
      </c>
      <c r="I795" s="173" t="s">
        <v>41</v>
      </c>
      <c r="J795" s="140">
        <v>1.85</v>
      </c>
      <c r="K795" s="177">
        <v>20.21</v>
      </c>
      <c r="M795" s="142"/>
      <c r="N795" s="142"/>
      <c r="O795" s="22"/>
      <c r="P795" s="22"/>
      <c r="Q795" s="22"/>
    </row>
    <row r="796" spans="1:17" x14ac:dyDescent="0.2">
      <c r="F796" s="3" t="s">
        <v>14</v>
      </c>
      <c r="J796" s="10">
        <f>SUM(J792:J795)</f>
        <v>455.30000000000007</v>
      </c>
      <c r="K796" s="10">
        <f>SUM(K792:K795)</f>
        <v>37.799999999999997</v>
      </c>
      <c r="L796" s="10">
        <f>SUM(J796:K796)</f>
        <v>493.10000000000008</v>
      </c>
      <c r="M796" s="22"/>
      <c r="N796" s="142"/>
      <c r="O796" s="22"/>
      <c r="P796" s="22"/>
      <c r="Q796" s="22"/>
    </row>
    <row r="797" spans="1:17" ht="10.9" customHeight="1" x14ac:dyDescent="0.2">
      <c r="F797" s="3"/>
      <c r="J797" s="184"/>
      <c r="K797" s="10"/>
      <c r="L797" s="8"/>
      <c r="M797" s="22"/>
      <c r="N797" s="142"/>
      <c r="O797" s="22"/>
      <c r="P797" s="22"/>
      <c r="Q797" s="22"/>
    </row>
    <row r="798" spans="1:17" ht="21.6" customHeight="1" x14ac:dyDescent="0.2">
      <c r="A798" s="51" t="s">
        <v>534</v>
      </c>
      <c r="B798" s="237" t="s">
        <v>535</v>
      </c>
      <c r="C798" s="237"/>
      <c r="D798" s="237"/>
      <c r="E798" s="237"/>
      <c r="F798" s="237"/>
      <c r="I798" s="37" t="s">
        <v>34</v>
      </c>
      <c r="M798" s="22"/>
      <c r="N798" s="142"/>
      <c r="O798" s="22"/>
      <c r="P798" s="22"/>
      <c r="Q798" s="22"/>
    </row>
    <row r="799" spans="1:17" ht="10.9" customHeight="1" x14ac:dyDescent="0.2">
      <c r="A799" s="5" t="s">
        <v>534</v>
      </c>
      <c r="B799" s="126" t="s">
        <v>536</v>
      </c>
      <c r="G799" s="99">
        <v>375</v>
      </c>
      <c r="H799" s="7">
        <v>1</v>
      </c>
      <c r="I799" s="38" t="s">
        <v>34</v>
      </c>
      <c r="J799" s="99">
        <f>SUM(G799*H799)</f>
        <v>375</v>
      </c>
      <c r="M799" s="22"/>
      <c r="N799" s="142"/>
      <c r="O799" s="22"/>
      <c r="P799" s="22"/>
      <c r="Q799" s="22"/>
    </row>
    <row r="800" spans="1:17" ht="16.899999999999999" customHeight="1" x14ac:dyDescent="0.2">
      <c r="A800" s="5" t="s">
        <v>529</v>
      </c>
      <c r="B800" s="239" t="s">
        <v>530</v>
      </c>
      <c r="C800" s="239"/>
      <c r="D800" s="239"/>
      <c r="E800" s="239"/>
      <c r="F800" s="239"/>
      <c r="G800" s="99">
        <v>3.22</v>
      </c>
      <c r="H800" s="7">
        <v>3</v>
      </c>
      <c r="I800" s="38" t="s">
        <v>34</v>
      </c>
      <c r="J800" s="106">
        <f>SUM(G800*H800)</f>
        <v>9.66</v>
      </c>
      <c r="M800" s="166"/>
      <c r="N800" s="166"/>
      <c r="O800" s="22"/>
      <c r="P800" s="22"/>
      <c r="Q800" s="22"/>
    </row>
    <row r="801" spans="1:20" ht="13.15" customHeight="1" x14ac:dyDescent="0.2">
      <c r="A801" s="163" t="s">
        <v>411</v>
      </c>
      <c r="B801" s="164" t="s">
        <v>412</v>
      </c>
      <c r="C801" s="151"/>
      <c r="D801" s="151"/>
      <c r="E801" s="151"/>
      <c r="F801" s="151"/>
      <c r="G801" s="162">
        <v>19.440000000000001</v>
      </c>
      <c r="H801" s="160">
        <v>1</v>
      </c>
      <c r="I801" s="161" t="s">
        <v>41</v>
      </c>
      <c r="J801" s="140">
        <v>1.85</v>
      </c>
      <c r="K801" s="177">
        <v>17.59</v>
      </c>
      <c r="M801" s="142"/>
      <c r="N801" s="142"/>
      <c r="O801" s="22"/>
      <c r="P801" s="22"/>
      <c r="Q801" s="22"/>
    </row>
    <row r="802" spans="1:20" ht="11.45" customHeight="1" x14ac:dyDescent="0.2">
      <c r="A802" s="135" t="s">
        <v>413</v>
      </c>
      <c r="B802" s="136" t="s">
        <v>414</v>
      </c>
      <c r="C802" s="24"/>
      <c r="D802" s="24"/>
      <c r="E802" s="24"/>
      <c r="F802" s="24"/>
      <c r="G802" s="162">
        <v>22.06</v>
      </c>
      <c r="H802" s="138">
        <v>1</v>
      </c>
      <c r="I802" s="173" t="s">
        <v>41</v>
      </c>
      <c r="J802" s="140">
        <v>1.85</v>
      </c>
      <c r="K802" s="177">
        <v>20.21</v>
      </c>
      <c r="M802" s="142"/>
      <c r="N802" s="142"/>
      <c r="O802" s="22"/>
      <c r="P802" s="22"/>
      <c r="Q802" s="22"/>
    </row>
    <row r="803" spans="1:20" x14ac:dyDescent="0.2">
      <c r="F803" s="3" t="s">
        <v>14</v>
      </c>
      <c r="J803" s="10">
        <f>SUM(J799:J802)</f>
        <v>388.36000000000007</v>
      </c>
      <c r="K803" s="10">
        <f>SUM(K799:K802)</f>
        <v>37.799999999999997</v>
      </c>
      <c r="L803" s="10">
        <f>SUM(J803:K803)</f>
        <v>426.16000000000008</v>
      </c>
      <c r="M803" s="22"/>
      <c r="N803" s="142"/>
      <c r="O803" s="22"/>
      <c r="P803" s="22"/>
      <c r="Q803" s="22"/>
    </row>
    <row r="804" spans="1:20" x14ac:dyDescent="0.2">
      <c r="F804" s="3"/>
      <c r="J804" s="184"/>
      <c r="K804" s="10"/>
      <c r="L804" s="8"/>
      <c r="M804" s="22"/>
      <c r="N804" s="142"/>
      <c r="O804" s="22"/>
      <c r="P804" s="22"/>
      <c r="Q804" s="22"/>
    </row>
    <row r="805" spans="1:20" ht="21" customHeight="1" x14ac:dyDescent="0.2">
      <c r="A805" s="51" t="s">
        <v>537</v>
      </c>
      <c r="B805" s="237" t="s">
        <v>538</v>
      </c>
      <c r="C805" s="237"/>
      <c r="D805" s="237"/>
      <c r="E805" s="237"/>
      <c r="F805" s="237"/>
      <c r="I805" s="37" t="s">
        <v>34</v>
      </c>
      <c r="M805" s="22"/>
      <c r="N805" s="142"/>
      <c r="O805" s="22"/>
      <c r="P805" s="22"/>
      <c r="Q805" s="22"/>
    </row>
    <row r="806" spans="1:20" x14ac:dyDescent="0.2">
      <c r="A806" s="5" t="s">
        <v>537</v>
      </c>
      <c r="B806" s="126" t="s">
        <v>539</v>
      </c>
      <c r="G806" s="99">
        <v>375</v>
      </c>
      <c r="H806" s="7">
        <v>1</v>
      </c>
      <c r="I806" s="38" t="s">
        <v>34</v>
      </c>
      <c r="J806" s="99">
        <f>SUM(G806*H806)</f>
        <v>375</v>
      </c>
      <c r="M806" s="22"/>
      <c r="N806" s="142"/>
      <c r="O806" s="22"/>
      <c r="P806" s="22"/>
      <c r="Q806" s="22"/>
    </row>
    <row r="807" spans="1:20" ht="17.45" customHeight="1" x14ac:dyDescent="0.2">
      <c r="A807" s="5" t="s">
        <v>540</v>
      </c>
      <c r="B807" s="239" t="s">
        <v>541</v>
      </c>
      <c r="C807" s="239"/>
      <c r="D807" s="239"/>
      <c r="E807" s="239"/>
      <c r="F807" s="239"/>
      <c r="G807" s="99">
        <v>1.81</v>
      </c>
      <c r="H807" s="7">
        <v>3</v>
      </c>
      <c r="I807" s="38" t="s">
        <v>34</v>
      </c>
      <c r="J807" s="99">
        <f>SUM(G807*H807)</f>
        <v>5.43</v>
      </c>
      <c r="M807" s="166"/>
      <c r="N807" s="166"/>
      <c r="O807" s="22"/>
      <c r="P807" s="22"/>
      <c r="Q807" s="22"/>
    </row>
    <row r="808" spans="1:20" ht="12.6" customHeight="1" x14ac:dyDescent="0.2">
      <c r="A808" s="163" t="s">
        <v>411</v>
      </c>
      <c r="B808" s="164" t="s">
        <v>412</v>
      </c>
      <c r="C808" s="151"/>
      <c r="D808" s="151"/>
      <c r="E808" s="151"/>
      <c r="F808" s="151"/>
      <c r="G808" s="162">
        <v>19.440000000000001</v>
      </c>
      <c r="H808" s="160">
        <v>0.5</v>
      </c>
      <c r="I808" s="161" t="s">
        <v>41</v>
      </c>
      <c r="J808" s="159">
        <v>0.92</v>
      </c>
      <c r="K808" s="197">
        <v>8.8000000000000007</v>
      </c>
      <c r="M808" s="142"/>
      <c r="N808" s="142"/>
      <c r="O808" s="22"/>
      <c r="P808" s="22"/>
      <c r="Q808" s="22"/>
    </row>
    <row r="809" spans="1:20" ht="12.6" customHeight="1" x14ac:dyDescent="0.2">
      <c r="A809" s="135" t="s">
        <v>413</v>
      </c>
      <c r="B809" s="136" t="s">
        <v>414</v>
      </c>
      <c r="C809" s="24"/>
      <c r="D809" s="24"/>
      <c r="E809" s="24"/>
      <c r="F809" s="24"/>
      <c r="G809" s="162">
        <v>22.06</v>
      </c>
      <c r="H809" s="138">
        <v>0.5</v>
      </c>
      <c r="I809" s="173" t="s">
        <v>41</v>
      </c>
      <c r="J809" s="140">
        <v>0.92</v>
      </c>
      <c r="K809" s="177">
        <v>10.11</v>
      </c>
      <c r="M809" s="142"/>
      <c r="N809" s="142"/>
      <c r="O809" s="22"/>
      <c r="P809" s="22"/>
      <c r="Q809" s="22"/>
    </row>
    <row r="810" spans="1:20" x14ac:dyDescent="0.2">
      <c r="F810" s="3" t="s">
        <v>14</v>
      </c>
      <c r="J810" s="10">
        <f>SUM(J806:J809)</f>
        <v>382.27000000000004</v>
      </c>
      <c r="K810" s="10">
        <f>SUM(K806:K809)</f>
        <v>18.91</v>
      </c>
      <c r="L810" s="10">
        <f>SUM(J810:K810)</f>
        <v>401.18000000000006</v>
      </c>
      <c r="M810" s="22"/>
      <c r="N810" s="142"/>
      <c r="O810" s="22"/>
      <c r="P810" s="22"/>
      <c r="Q810" s="22"/>
    </row>
    <row r="811" spans="1:20" x14ac:dyDescent="0.2">
      <c r="F811" s="3"/>
      <c r="J811" s="184"/>
      <c r="K811" s="10"/>
      <c r="L811" s="10"/>
      <c r="M811" s="22"/>
      <c r="N811" s="142"/>
      <c r="O811" s="22"/>
      <c r="P811" s="22"/>
      <c r="Q811" s="22"/>
    </row>
    <row r="812" spans="1:20" ht="21" customHeight="1" x14ac:dyDescent="0.2">
      <c r="A812" s="51" t="s">
        <v>542</v>
      </c>
      <c r="B812" s="237" t="s">
        <v>543</v>
      </c>
      <c r="C812" s="237"/>
      <c r="D812" s="237"/>
      <c r="E812" s="237"/>
      <c r="F812" s="237"/>
      <c r="I812" s="37" t="s">
        <v>34</v>
      </c>
      <c r="M812" s="22"/>
      <c r="N812" s="142"/>
      <c r="O812" s="22"/>
      <c r="P812" s="22"/>
      <c r="Q812" s="22"/>
    </row>
    <row r="813" spans="1:20" ht="12.6" customHeight="1" x14ac:dyDescent="0.2">
      <c r="A813" s="5" t="s">
        <v>542</v>
      </c>
      <c r="B813" s="239" t="s">
        <v>543</v>
      </c>
      <c r="C813" s="239"/>
      <c r="D813" s="239"/>
      <c r="E813" s="239"/>
      <c r="F813" s="239"/>
      <c r="G813" s="99">
        <v>375</v>
      </c>
      <c r="H813" s="7">
        <v>1</v>
      </c>
      <c r="I813" s="38" t="s">
        <v>34</v>
      </c>
      <c r="J813" s="99">
        <f>SUM(G813*H813)</f>
        <v>375</v>
      </c>
      <c r="M813" s="75"/>
      <c r="N813" s="142"/>
      <c r="O813" s="22"/>
      <c r="P813" s="22"/>
      <c r="Q813" s="22"/>
    </row>
    <row r="814" spans="1:20" ht="16.899999999999999" customHeight="1" x14ac:dyDescent="0.2">
      <c r="A814" s="5" t="s">
        <v>540</v>
      </c>
      <c r="B814" s="239" t="s">
        <v>541</v>
      </c>
      <c r="C814" s="239"/>
      <c r="D814" s="239"/>
      <c r="E814" s="239"/>
      <c r="F814" s="239"/>
      <c r="G814" s="99">
        <v>1.81</v>
      </c>
      <c r="H814" s="7">
        <v>3</v>
      </c>
      <c r="I814" s="38" t="s">
        <v>34</v>
      </c>
      <c r="J814" s="99">
        <f>SUM(G814*H814)</f>
        <v>5.43</v>
      </c>
      <c r="M814" s="166"/>
      <c r="N814" s="166"/>
      <c r="O814" s="22"/>
      <c r="P814" s="22"/>
      <c r="Q814" s="22"/>
      <c r="R814" s="28"/>
      <c r="S814" s="28"/>
      <c r="T814" s="28"/>
    </row>
    <row r="815" spans="1:20" ht="15" customHeight="1" x14ac:dyDescent="0.2">
      <c r="A815" s="163" t="s">
        <v>411</v>
      </c>
      <c r="B815" s="164" t="s">
        <v>412</v>
      </c>
      <c r="C815" s="151"/>
      <c r="D815" s="151"/>
      <c r="E815" s="151"/>
      <c r="F815" s="151"/>
      <c r="G815" s="162">
        <v>19.440000000000001</v>
      </c>
      <c r="H815" s="160">
        <v>0.5</v>
      </c>
      <c r="I815" s="161" t="s">
        <v>41</v>
      </c>
      <c r="J815" s="159">
        <v>0.92</v>
      </c>
      <c r="K815" s="197">
        <v>8.8000000000000007</v>
      </c>
      <c r="M815" s="142"/>
      <c r="N815" s="142"/>
      <c r="O815" s="186"/>
      <c r="P815" s="142"/>
      <c r="Q815" s="142"/>
      <c r="R815" s="187">
        <f t="shared" ref="R815:R820" si="3">SUM(P815:Q815)</f>
        <v>0</v>
      </c>
      <c r="S815" s="28"/>
      <c r="T815" s="28"/>
    </row>
    <row r="816" spans="1:20" x14ac:dyDescent="0.2">
      <c r="A816" s="135" t="s">
        <v>413</v>
      </c>
      <c r="B816" s="136" t="s">
        <v>414</v>
      </c>
      <c r="C816" s="24"/>
      <c r="D816" s="24"/>
      <c r="E816" s="24"/>
      <c r="F816" s="24"/>
      <c r="G816" s="162">
        <v>22.06</v>
      </c>
      <c r="H816" s="138">
        <v>0.5</v>
      </c>
      <c r="I816" s="173" t="s">
        <v>41</v>
      </c>
      <c r="J816" s="140">
        <v>0.92</v>
      </c>
      <c r="K816" s="177">
        <v>10.11</v>
      </c>
      <c r="M816" s="142"/>
      <c r="N816" s="142"/>
      <c r="O816" s="186"/>
      <c r="P816" s="142"/>
      <c r="Q816" s="142"/>
      <c r="R816" s="187">
        <f t="shared" si="3"/>
        <v>0</v>
      </c>
      <c r="S816" s="28"/>
      <c r="T816" s="28"/>
    </row>
    <row r="817" spans="1:20" x14ac:dyDescent="0.2">
      <c r="F817" s="3" t="s">
        <v>14</v>
      </c>
      <c r="J817" s="10">
        <f>SUM(J813:J816)</f>
        <v>382.27000000000004</v>
      </c>
      <c r="K817" s="10">
        <f>SUM(K813:K816)</f>
        <v>18.91</v>
      </c>
      <c r="L817" s="10">
        <f>SUM(J817:K817)</f>
        <v>401.18000000000006</v>
      </c>
      <c r="M817" s="142"/>
      <c r="N817" s="186"/>
      <c r="O817" s="186"/>
      <c r="P817" s="142"/>
      <c r="Q817" s="142"/>
      <c r="R817" s="187">
        <f t="shared" si="3"/>
        <v>0</v>
      </c>
      <c r="S817" s="28"/>
      <c r="T817" s="28"/>
    </row>
    <row r="818" spans="1:20" ht="13.9" customHeight="1" x14ac:dyDescent="0.2">
      <c r="F818" s="3"/>
      <c r="J818" s="184"/>
      <c r="K818" s="10"/>
      <c r="L818" s="10"/>
      <c r="M818" s="142"/>
      <c r="N818" s="186"/>
      <c r="O818" s="186"/>
      <c r="P818" s="142"/>
      <c r="Q818" s="142"/>
      <c r="R818" s="187">
        <f t="shared" si="3"/>
        <v>0</v>
      </c>
      <c r="S818" s="28"/>
      <c r="T818" s="28"/>
    </row>
    <row r="819" spans="1:20" ht="19.899999999999999" customHeight="1" x14ac:dyDescent="0.2">
      <c r="A819" s="51" t="s">
        <v>544</v>
      </c>
      <c r="B819" s="237" t="s">
        <v>545</v>
      </c>
      <c r="C819" s="237"/>
      <c r="D819" s="237"/>
      <c r="E819" s="237"/>
      <c r="F819" s="237"/>
      <c r="I819" s="37" t="s">
        <v>34</v>
      </c>
      <c r="M819" s="142"/>
      <c r="N819" s="186"/>
      <c r="O819" s="186"/>
      <c r="P819" s="142"/>
      <c r="Q819" s="142"/>
      <c r="R819" s="187">
        <f t="shared" si="3"/>
        <v>0</v>
      </c>
      <c r="S819" s="28"/>
      <c r="T819" s="28"/>
    </row>
    <row r="820" spans="1:20" ht="13.15" customHeight="1" x14ac:dyDescent="0.2">
      <c r="A820" s="5" t="s">
        <v>544</v>
      </c>
      <c r="B820" s="126" t="s">
        <v>546</v>
      </c>
      <c r="G820" s="99">
        <v>375</v>
      </c>
      <c r="H820" s="7">
        <v>1</v>
      </c>
      <c r="I820" s="38" t="s">
        <v>34</v>
      </c>
      <c r="J820" s="99">
        <f>SUM(G820*H820)</f>
        <v>375</v>
      </c>
      <c r="M820" s="142"/>
      <c r="N820" s="186"/>
      <c r="O820" s="186"/>
      <c r="P820" s="142"/>
      <c r="Q820" s="142"/>
      <c r="R820" s="187">
        <f t="shared" si="3"/>
        <v>0</v>
      </c>
      <c r="S820" s="28"/>
      <c r="T820" s="28"/>
    </row>
    <row r="821" spans="1:20" ht="18" customHeight="1" x14ac:dyDescent="0.2">
      <c r="A821" s="5" t="s">
        <v>540</v>
      </c>
      <c r="B821" s="239" t="s">
        <v>541</v>
      </c>
      <c r="C821" s="239"/>
      <c r="D821" s="239"/>
      <c r="E821" s="239"/>
      <c r="F821" s="239"/>
      <c r="G821" s="99">
        <v>1.81</v>
      </c>
      <c r="H821" s="7">
        <v>3</v>
      </c>
      <c r="I821" s="38" t="s">
        <v>34</v>
      </c>
      <c r="J821" s="99">
        <f>SUM(G821*H821)</f>
        <v>5.43</v>
      </c>
      <c r="M821" s="166"/>
      <c r="N821" s="166"/>
      <c r="O821" s="22"/>
      <c r="P821" s="22"/>
      <c r="Q821" s="22"/>
    </row>
    <row r="822" spans="1:20" x14ac:dyDescent="0.2">
      <c r="A822" s="163" t="s">
        <v>411</v>
      </c>
      <c r="B822" s="164" t="s">
        <v>412</v>
      </c>
      <c r="C822" s="151"/>
      <c r="D822" s="151"/>
      <c r="E822" s="151"/>
      <c r="F822" s="151"/>
      <c r="G822" s="162">
        <v>19.440000000000001</v>
      </c>
      <c r="H822" s="160">
        <v>0.5</v>
      </c>
      <c r="I822" s="161" t="s">
        <v>41</v>
      </c>
      <c r="J822" s="159">
        <v>0.92</v>
      </c>
      <c r="K822" s="197">
        <v>8.8000000000000007</v>
      </c>
      <c r="M822" s="142"/>
      <c r="N822" s="142"/>
      <c r="O822" s="22"/>
      <c r="P822" s="22"/>
      <c r="Q822" s="22"/>
    </row>
    <row r="823" spans="1:20" x14ac:dyDescent="0.2">
      <c r="A823" s="135" t="s">
        <v>413</v>
      </c>
      <c r="B823" s="136" t="s">
        <v>414</v>
      </c>
      <c r="C823" s="24"/>
      <c r="D823" s="24"/>
      <c r="E823" s="24"/>
      <c r="F823" s="24"/>
      <c r="G823" s="162">
        <v>22.06</v>
      </c>
      <c r="H823" s="138">
        <v>0.5</v>
      </c>
      <c r="I823" s="173" t="s">
        <v>41</v>
      </c>
      <c r="J823" s="140">
        <v>0.92</v>
      </c>
      <c r="K823" s="177">
        <v>10.11</v>
      </c>
      <c r="M823" s="142"/>
      <c r="N823" s="142"/>
      <c r="O823" s="22"/>
      <c r="P823" s="22"/>
      <c r="Q823" s="22"/>
      <c r="R823" s="22"/>
      <c r="S823" s="22"/>
      <c r="T823" s="22"/>
    </row>
    <row r="824" spans="1:20" x14ac:dyDescent="0.2">
      <c r="F824" s="3" t="s">
        <v>14</v>
      </c>
      <c r="J824" s="10">
        <f>SUM(J820:J823)</f>
        <v>382.27000000000004</v>
      </c>
      <c r="K824" s="10">
        <f>SUM(K820:K823)</f>
        <v>18.91</v>
      </c>
      <c r="L824" s="10">
        <f>SUM(J824:K824)</f>
        <v>401.18000000000006</v>
      </c>
      <c r="M824" s="22"/>
      <c r="N824" s="142"/>
      <c r="O824" s="22"/>
      <c r="P824" s="22"/>
      <c r="Q824" s="22"/>
      <c r="R824" s="22"/>
      <c r="S824" s="22"/>
      <c r="T824" s="22"/>
    </row>
    <row r="825" spans="1:20" x14ac:dyDescent="0.2">
      <c r="F825" s="3"/>
      <c r="J825" s="184"/>
      <c r="K825" s="10"/>
      <c r="L825" s="8"/>
      <c r="M825" s="22"/>
      <c r="N825" s="142"/>
      <c r="O825" s="22"/>
      <c r="P825" s="22"/>
      <c r="Q825" s="22"/>
      <c r="R825" s="22"/>
      <c r="S825" s="22"/>
      <c r="T825" s="22"/>
    </row>
    <row r="826" spans="1:20" x14ac:dyDescent="0.2">
      <c r="A826" s="51" t="s">
        <v>547</v>
      </c>
      <c r="B826" s="4" t="s">
        <v>548</v>
      </c>
      <c r="I826" s="37" t="s">
        <v>3</v>
      </c>
      <c r="M826" s="22"/>
      <c r="N826" s="142"/>
      <c r="O826" s="22"/>
      <c r="P826" s="22"/>
      <c r="Q826" s="22"/>
    </row>
    <row r="827" spans="1:20" x14ac:dyDescent="0.2">
      <c r="A827" s="135" t="s">
        <v>411</v>
      </c>
      <c r="B827" s="164" t="s">
        <v>412</v>
      </c>
      <c r="C827" s="151"/>
      <c r="D827" s="151"/>
      <c r="E827" s="151"/>
      <c r="F827" s="151"/>
      <c r="G827" s="162">
        <v>19.440000000000001</v>
      </c>
      <c r="H827" s="160">
        <v>0.75</v>
      </c>
      <c r="I827" s="161" t="s">
        <v>41</v>
      </c>
      <c r="J827" s="159">
        <v>1.39</v>
      </c>
      <c r="K827" s="197">
        <v>13.19</v>
      </c>
      <c r="M827" s="142"/>
      <c r="N827" s="142"/>
      <c r="O827" s="22"/>
      <c r="P827" s="22"/>
      <c r="Q827" s="22"/>
    </row>
    <row r="828" spans="1:20" x14ac:dyDescent="0.2">
      <c r="A828" s="135" t="s">
        <v>413</v>
      </c>
      <c r="B828" s="136" t="s">
        <v>414</v>
      </c>
      <c r="C828" s="24"/>
      <c r="D828" s="24"/>
      <c r="E828" s="24"/>
      <c r="F828" s="24"/>
      <c r="G828" s="162">
        <v>22.06</v>
      </c>
      <c r="H828" s="138">
        <v>0.5</v>
      </c>
      <c r="I828" s="173" t="s">
        <v>41</v>
      </c>
      <c r="J828" s="140">
        <v>0.92</v>
      </c>
      <c r="K828" s="177">
        <v>10.11</v>
      </c>
      <c r="M828" s="142"/>
      <c r="N828" s="142"/>
      <c r="O828" s="22"/>
      <c r="P828" s="22"/>
      <c r="Q828" s="22"/>
    </row>
    <row r="829" spans="1:20" x14ac:dyDescent="0.2">
      <c r="A829" s="135" t="s">
        <v>547</v>
      </c>
      <c r="B829" s="164" t="s">
        <v>548</v>
      </c>
      <c r="C829" s="151"/>
      <c r="D829" s="151"/>
      <c r="E829" s="151"/>
      <c r="F829" s="151"/>
      <c r="G829" s="201">
        <v>164.16</v>
      </c>
      <c r="H829" s="160">
        <v>1</v>
      </c>
      <c r="I829" s="161" t="s">
        <v>34</v>
      </c>
      <c r="J829" s="201">
        <v>164.16</v>
      </c>
      <c r="K829" s="151"/>
      <c r="M829" s="22"/>
      <c r="N829" s="142"/>
      <c r="O829" s="22"/>
      <c r="P829" s="22"/>
      <c r="Q829" s="22"/>
    </row>
    <row r="830" spans="1:20" x14ac:dyDescent="0.2">
      <c r="A830" s="24"/>
      <c r="B830" s="151"/>
      <c r="C830" s="151"/>
      <c r="D830" s="151"/>
      <c r="E830" s="151"/>
      <c r="F830" s="157" t="s">
        <v>14</v>
      </c>
      <c r="G830" s="151"/>
      <c r="H830" s="151"/>
      <c r="J830" s="155">
        <f>SUM(J827:J829)</f>
        <v>166.47</v>
      </c>
      <c r="K830" s="156">
        <f>SUM(K827:K829)</f>
        <v>23.299999999999997</v>
      </c>
      <c r="L830" s="155">
        <f>SUM(J830:K830)</f>
        <v>189.76999999999998</v>
      </c>
      <c r="M830" s="22"/>
      <c r="N830" s="142"/>
      <c r="O830" s="22"/>
      <c r="P830" s="22"/>
      <c r="Q830" s="22"/>
    </row>
    <row r="831" spans="1:20" ht="13.9" customHeight="1" x14ac:dyDescent="0.2">
      <c r="A831" s="24"/>
      <c r="B831" s="151"/>
      <c r="C831" s="151"/>
      <c r="D831" s="151"/>
      <c r="E831" s="151"/>
      <c r="F831" s="157"/>
      <c r="G831" s="151"/>
      <c r="H831" s="151"/>
      <c r="J831" s="171"/>
      <c r="L831" s="158"/>
      <c r="M831" s="22"/>
      <c r="N831" s="142"/>
      <c r="O831" s="22"/>
      <c r="P831" s="22"/>
      <c r="Q831" s="22"/>
    </row>
    <row r="832" spans="1:20" x14ac:dyDescent="0.2">
      <c r="A832" s="51" t="s">
        <v>549</v>
      </c>
      <c r="B832" s="4" t="s">
        <v>550</v>
      </c>
      <c r="H832" s="3" t="s">
        <v>3</v>
      </c>
      <c r="I832"/>
      <c r="M832" s="22"/>
      <c r="N832" s="142"/>
      <c r="O832" s="22"/>
      <c r="P832" s="22"/>
      <c r="Q832" s="22"/>
    </row>
    <row r="833" spans="1:17" x14ac:dyDescent="0.2">
      <c r="A833" s="135" t="s">
        <v>411</v>
      </c>
      <c r="B833" s="164" t="s">
        <v>412</v>
      </c>
      <c r="C833" s="151"/>
      <c r="D833" s="151"/>
      <c r="E833" s="151"/>
      <c r="F833" s="151"/>
      <c r="G833" s="162">
        <v>19.440000000000001</v>
      </c>
      <c r="H833" s="160">
        <v>0.75</v>
      </c>
      <c r="I833" s="161" t="s">
        <v>41</v>
      </c>
      <c r="J833" s="159">
        <v>1.39</v>
      </c>
      <c r="K833" s="197">
        <v>13.19</v>
      </c>
      <c r="M833" s="142"/>
      <c r="N833" s="142"/>
      <c r="O833" s="22"/>
      <c r="P833" s="22"/>
      <c r="Q833" s="22"/>
    </row>
    <row r="834" spans="1:17" x14ac:dyDescent="0.2">
      <c r="A834" s="135" t="s">
        <v>413</v>
      </c>
      <c r="B834" s="136" t="s">
        <v>414</v>
      </c>
      <c r="C834" s="24"/>
      <c r="D834" s="24"/>
      <c r="E834" s="24"/>
      <c r="F834" s="24"/>
      <c r="G834" s="162">
        <v>22.06</v>
      </c>
      <c r="H834" s="138">
        <v>0.5</v>
      </c>
      <c r="I834" s="173" t="s">
        <v>41</v>
      </c>
      <c r="J834" s="140">
        <v>0.92</v>
      </c>
      <c r="K834" s="177">
        <v>10.11</v>
      </c>
      <c r="M834" s="142"/>
      <c r="N834" s="142"/>
      <c r="O834" s="22"/>
      <c r="P834" s="22"/>
      <c r="Q834" s="22"/>
    </row>
    <row r="835" spans="1:17" x14ac:dyDescent="0.2">
      <c r="A835" s="135" t="s">
        <v>549</v>
      </c>
      <c r="B835" s="164" t="s">
        <v>550</v>
      </c>
      <c r="C835" s="151"/>
      <c r="D835" s="151"/>
      <c r="E835" s="151"/>
      <c r="F835" s="151"/>
      <c r="G835" s="159">
        <v>98.9</v>
      </c>
      <c r="H835" s="160">
        <v>1</v>
      </c>
      <c r="I835" s="202" t="s">
        <v>34</v>
      </c>
      <c r="J835" s="159">
        <v>98.9</v>
      </c>
      <c r="K835" s="151"/>
      <c r="M835" s="22"/>
      <c r="N835" s="142"/>
      <c r="O835" s="22"/>
      <c r="P835" s="22"/>
      <c r="Q835" s="22"/>
    </row>
    <row r="836" spans="1:17" x14ac:dyDescent="0.2">
      <c r="A836" s="24"/>
      <c r="B836" s="151"/>
      <c r="C836" s="151"/>
      <c r="D836" s="151"/>
      <c r="E836" s="151"/>
      <c r="F836" s="151"/>
      <c r="G836" s="151"/>
      <c r="H836" s="157" t="s">
        <v>14</v>
      </c>
      <c r="I836" s="151"/>
      <c r="J836" s="155">
        <f>SUM(J833:J835)</f>
        <v>101.21000000000001</v>
      </c>
      <c r="K836" s="158">
        <f>SUM(K833:K835)</f>
        <v>23.299999999999997</v>
      </c>
      <c r="L836" s="155">
        <f>SUM(J836:K836)</f>
        <v>124.51</v>
      </c>
      <c r="M836" s="22"/>
      <c r="N836" s="142"/>
      <c r="O836" s="22"/>
      <c r="P836" s="22"/>
      <c r="Q836" s="22"/>
    </row>
    <row r="837" spans="1:17" x14ac:dyDescent="0.2">
      <c r="A837" s="24"/>
      <c r="B837" s="151"/>
      <c r="C837" s="151"/>
      <c r="D837" s="151"/>
      <c r="E837" s="151"/>
      <c r="F837" s="157"/>
      <c r="G837" s="151"/>
      <c r="H837" s="151"/>
      <c r="J837" s="171"/>
      <c r="L837" s="158"/>
      <c r="M837" s="22"/>
      <c r="N837" s="142"/>
      <c r="O837" s="22"/>
      <c r="P837" s="22"/>
      <c r="Q837" s="22"/>
    </row>
    <row r="838" spans="1:17" x14ac:dyDescent="0.2">
      <c r="A838" s="51" t="s">
        <v>551</v>
      </c>
      <c r="B838" s="4" t="s">
        <v>552</v>
      </c>
      <c r="I838" s="37" t="s">
        <v>3</v>
      </c>
      <c r="M838" s="22"/>
      <c r="N838" s="142"/>
      <c r="O838" s="22"/>
      <c r="P838" s="22"/>
      <c r="Q838" s="22"/>
    </row>
    <row r="839" spans="1:17" ht="13.15" customHeight="1" x14ac:dyDescent="0.2">
      <c r="A839" s="135" t="s">
        <v>411</v>
      </c>
      <c r="B839" s="164" t="s">
        <v>412</v>
      </c>
      <c r="C839" s="151"/>
      <c r="D839" s="151"/>
      <c r="E839" s="151"/>
      <c r="F839" s="151"/>
      <c r="G839" s="162">
        <v>19.440000000000001</v>
      </c>
      <c r="H839" s="160">
        <v>0.5</v>
      </c>
      <c r="I839" s="161" t="s">
        <v>41</v>
      </c>
      <c r="J839" s="159">
        <v>0.92</v>
      </c>
      <c r="K839" s="197">
        <v>8.8000000000000007</v>
      </c>
      <c r="M839" s="142"/>
      <c r="N839" s="142"/>
      <c r="O839" s="22"/>
      <c r="P839" s="22"/>
      <c r="Q839" s="22"/>
    </row>
    <row r="840" spans="1:17" ht="13.15" customHeight="1" x14ac:dyDescent="0.2">
      <c r="A840" s="135" t="s">
        <v>413</v>
      </c>
      <c r="B840" s="136" t="s">
        <v>414</v>
      </c>
      <c r="C840" s="24"/>
      <c r="D840" s="24"/>
      <c r="E840" s="24"/>
      <c r="F840" s="24"/>
      <c r="G840" s="162">
        <v>22.06</v>
      </c>
      <c r="H840" s="138">
        <v>0.5</v>
      </c>
      <c r="I840" s="173" t="s">
        <v>41</v>
      </c>
      <c r="J840" s="140">
        <v>0.92</v>
      </c>
      <c r="K840" s="177">
        <v>10.11</v>
      </c>
      <c r="M840" s="142"/>
      <c r="N840" s="142"/>
      <c r="O840" s="22"/>
      <c r="P840" s="22"/>
      <c r="Q840" s="22"/>
    </row>
    <row r="841" spans="1:17" x14ac:dyDescent="0.2">
      <c r="A841" s="135" t="s">
        <v>551</v>
      </c>
      <c r="B841" s="164" t="s">
        <v>552</v>
      </c>
      <c r="C841" s="151"/>
      <c r="D841" s="151"/>
      <c r="E841" s="151"/>
      <c r="F841" s="151"/>
      <c r="G841" s="162">
        <v>94.9</v>
      </c>
      <c r="H841" s="160">
        <v>1</v>
      </c>
      <c r="I841" s="161" t="s">
        <v>34</v>
      </c>
      <c r="J841" s="162">
        <v>94.9</v>
      </c>
      <c r="K841" s="151"/>
      <c r="L841" s="151"/>
      <c r="M841" s="22"/>
      <c r="N841" s="142"/>
      <c r="O841" s="22"/>
      <c r="P841" s="22"/>
      <c r="Q841" s="22"/>
    </row>
    <row r="842" spans="1:17" x14ac:dyDescent="0.2">
      <c r="A842" s="24"/>
      <c r="B842" s="151"/>
      <c r="C842" s="151"/>
      <c r="D842" s="151"/>
      <c r="E842" s="151"/>
      <c r="F842" s="157" t="s">
        <v>14</v>
      </c>
      <c r="G842" s="151"/>
      <c r="H842" s="151"/>
      <c r="J842" s="156">
        <f>SUM(J839:J841)</f>
        <v>96.740000000000009</v>
      </c>
      <c r="K842" s="156">
        <f>SUM(K839:K841)</f>
        <v>18.91</v>
      </c>
      <c r="L842" s="155">
        <f>SUM(J842:K842)</f>
        <v>115.65</v>
      </c>
      <c r="M842" s="22"/>
      <c r="N842" s="142"/>
      <c r="O842" s="22"/>
      <c r="P842" s="22"/>
      <c r="Q842" s="22"/>
    </row>
    <row r="843" spans="1:17" x14ac:dyDescent="0.2">
      <c r="A843" s="24"/>
      <c r="B843" s="151"/>
      <c r="C843" s="151"/>
      <c r="D843" s="151"/>
      <c r="E843" s="151"/>
      <c r="F843" s="157"/>
      <c r="G843" s="151"/>
      <c r="H843" s="151"/>
      <c r="J843" s="171"/>
      <c r="K843" s="158"/>
      <c r="L843" s="158"/>
      <c r="M843" s="22"/>
      <c r="N843" s="142"/>
      <c r="O843" s="22"/>
      <c r="P843" s="22"/>
      <c r="Q843" s="22"/>
    </row>
    <row r="844" spans="1:17" x14ac:dyDescent="0.2">
      <c r="A844" s="51" t="s">
        <v>553</v>
      </c>
      <c r="B844" s="4" t="s">
        <v>554</v>
      </c>
      <c r="I844" s="37" t="s">
        <v>3</v>
      </c>
      <c r="M844" s="22"/>
      <c r="N844" s="142"/>
      <c r="O844" s="22"/>
      <c r="P844" s="22"/>
      <c r="Q844" s="22"/>
    </row>
    <row r="845" spans="1:17" ht="13.15" customHeight="1" x14ac:dyDescent="0.2">
      <c r="A845" s="135" t="s">
        <v>411</v>
      </c>
      <c r="B845" s="164" t="s">
        <v>412</v>
      </c>
      <c r="C845" s="151"/>
      <c r="D845" s="151"/>
      <c r="E845" s="151"/>
      <c r="F845" s="151"/>
      <c r="G845" s="162">
        <v>19.440000000000001</v>
      </c>
      <c r="H845" s="160">
        <v>0.5</v>
      </c>
      <c r="I845" s="161" t="s">
        <v>41</v>
      </c>
      <c r="J845" s="159">
        <v>0.92</v>
      </c>
      <c r="K845" s="197">
        <v>8.8000000000000007</v>
      </c>
      <c r="M845" s="142"/>
      <c r="N845" s="142"/>
      <c r="O845" s="22"/>
      <c r="P845" s="22"/>
      <c r="Q845" s="22"/>
    </row>
    <row r="846" spans="1:17" ht="13.15" customHeight="1" x14ac:dyDescent="0.2">
      <c r="A846" s="135" t="s">
        <v>413</v>
      </c>
      <c r="B846" s="136" t="s">
        <v>414</v>
      </c>
      <c r="C846" s="24"/>
      <c r="D846" s="24"/>
      <c r="E846" s="24"/>
      <c r="F846" s="24"/>
      <c r="G846" s="162">
        <v>22.06</v>
      </c>
      <c r="H846" s="138">
        <v>0.5</v>
      </c>
      <c r="I846" s="173" t="s">
        <v>41</v>
      </c>
      <c r="J846" s="140">
        <v>0.92</v>
      </c>
      <c r="K846" s="177">
        <v>10.11</v>
      </c>
      <c r="M846" s="142"/>
      <c r="N846" s="142"/>
      <c r="O846" s="22"/>
      <c r="P846" s="22"/>
      <c r="Q846" s="22"/>
    </row>
    <row r="847" spans="1:17" x14ac:dyDescent="0.2">
      <c r="A847" s="135" t="s">
        <v>553</v>
      </c>
      <c r="B847" s="164" t="s">
        <v>554</v>
      </c>
      <c r="C847" s="151"/>
      <c r="D847" s="151"/>
      <c r="E847" s="151"/>
      <c r="F847" s="151"/>
      <c r="G847" s="162">
        <v>97.18</v>
      </c>
      <c r="H847" s="160">
        <v>1</v>
      </c>
      <c r="I847" s="161" t="s">
        <v>34</v>
      </c>
      <c r="J847" s="162">
        <v>97.18</v>
      </c>
      <c r="K847" s="151"/>
      <c r="L847" s="151"/>
      <c r="M847" s="22"/>
      <c r="N847" s="142"/>
      <c r="O847" s="22"/>
      <c r="P847" s="22"/>
      <c r="Q847" s="22"/>
    </row>
    <row r="848" spans="1:17" x14ac:dyDescent="0.2">
      <c r="A848" s="24"/>
      <c r="B848" s="151"/>
      <c r="C848" s="151"/>
      <c r="D848" s="151"/>
      <c r="E848" s="151"/>
      <c r="F848" s="157" t="s">
        <v>14</v>
      </c>
      <c r="G848" s="151"/>
      <c r="H848" s="151"/>
      <c r="J848" s="156">
        <f>SUM(J845:J847)</f>
        <v>99.02000000000001</v>
      </c>
      <c r="K848" s="156">
        <f>SUM(K845:K847)</f>
        <v>18.91</v>
      </c>
      <c r="L848" s="155">
        <f>SUM(J848:K848)</f>
        <v>117.93</v>
      </c>
      <c r="M848" s="22"/>
      <c r="N848" s="142"/>
      <c r="O848" s="22"/>
      <c r="P848" s="22"/>
      <c r="Q848" s="22"/>
    </row>
    <row r="849" spans="1:17" ht="12.6" customHeight="1" x14ac:dyDescent="0.2">
      <c r="A849" s="24"/>
      <c r="B849" s="151"/>
      <c r="C849" s="151"/>
      <c r="D849" s="151"/>
      <c r="E849" s="151"/>
      <c r="F849" s="157"/>
      <c r="G849" s="151"/>
      <c r="H849" s="151"/>
      <c r="J849" s="171"/>
      <c r="K849" s="158"/>
      <c r="L849" s="158"/>
      <c r="M849" s="22"/>
      <c r="N849" s="142"/>
      <c r="O849" s="22"/>
      <c r="P849" s="22"/>
      <c r="Q849" s="22"/>
    </row>
    <row r="850" spans="1:17" ht="31.15" customHeight="1" x14ac:dyDescent="0.2">
      <c r="A850" s="51" t="s">
        <v>555</v>
      </c>
      <c r="B850" s="237" t="s">
        <v>556</v>
      </c>
      <c r="C850" s="237"/>
      <c r="D850" s="237"/>
      <c r="E850" s="237"/>
      <c r="F850" s="237"/>
      <c r="I850" s="37" t="s">
        <v>3</v>
      </c>
      <c r="M850" s="22"/>
      <c r="N850" s="142"/>
      <c r="O850" s="22"/>
      <c r="P850" s="22"/>
      <c r="Q850" s="22"/>
    </row>
    <row r="851" spans="1:17" ht="24.6" customHeight="1" x14ac:dyDescent="0.2">
      <c r="A851" s="5" t="s">
        <v>555</v>
      </c>
      <c r="B851" s="239" t="s">
        <v>557</v>
      </c>
      <c r="C851" s="239"/>
      <c r="D851" s="239"/>
      <c r="E851" s="239"/>
      <c r="F851" s="239"/>
      <c r="G851" s="101">
        <v>317.62</v>
      </c>
      <c r="H851" s="7">
        <v>1</v>
      </c>
      <c r="I851" s="38" t="s">
        <v>34</v>
      </c>
      <c r="J851" s="101">
        <f>SUM(G851*H851)</f>
        <v>317.62</v>
      </c>
      <c r="M851" s="22"/>
      <c r="N851" s="142"/>
      <c r="O851" s="22"/>
      <c r="P851" s="22"/>
      <c r="Q851" s="22"/>
    </row>
    <row r="852" spans="1:17" ht="12" customHeight="1" x14ac:dyDescent="0.2">
      <c r="A852" s="5">
        <v>8634</v>
      </c>
      <c r="B852" s="126" t="s">
        <v>419</v>
      </c>
      <c r="G852" s="99">
        <v>0.55000000000000004</v>
      </c>
      <c r="H852" s="7">
        <v>0.8</v>
      </c>
      <c r="I852" s="38" t="s">
        <v>104</v>
      </c>
      <c r="J852" s="99">
        <f>SUM(G852*H852)</f>
        <v>0.44000000000000006</v>
      </c>
      <c r="M852" s="22"/>
      <c r="N852" s="142"/>
      <c r="O852" s="22"/>
      <c r="P852" s="22"/>
      <c r="Q852" s="22"/>
    </row>
    <row r="853" spans="1:17" ht="10.9" customHeight="1" x14ac:dyDescent="0.2">
      <c r="A853" s="5" t="s">
        <v>176</v>
      </c>
      <c r="B853" s="126" t="s">
        <v>420</v>
      </c>
      <c r="G853" s="137">
        <v>16.64</v>
      </c>
      <c r="H853" s="7">
        <v>1.5</v>
      </c>
      <c r="I853" s="38" t="s">
        <v>41</v>
      </c>
      <c r="K853" s="99">
        <f>SUM(G853*H853)</f>
        <v>24.96</v>
      </c>
      <c r="M853" s="22"/>
      <c r="N853" s="142"/>
      <c r="O853" s="22"/>
      <c r="P853" s="22"/>
      <c r="Q853" s="22"/>
    </row>
    <row r="854" spans="1:17" x14ac:dyDescent="0.2">
      <c r="A854" s="5" t="s">
        <v>178</v>
      </c>
      <c r="B854" s="126" t="s">
        <v>421</v>
      </c>
      <c r="G854" s="137">
        <v>14.09</v>
      </c>
      <c r="H854" s="7">
        <v>1.5</v>
      </c>
      <c r="I854" s="38" t="s">
        <v>41</v>
      </c>
      <c r="K854" s="99">
        <f>SUM(G854*H854)</f>
        <v>21.134999999999998</v>
      </c>
      <c r="M854" s="22"/>
      <c r="N854" s="142"/>
      <c r="O854" s="22"/>
      <c r="P854" s="22"/>
      <c r="Q854" s="22"/>
    </row>
    <row r="855" spans="1:17" x14ac:dyDescent="0.2">
      <c r="F855" s="3" t="s">
        <v>14</v>
      </c>
      <c r="I855" s="167"/>
      <c r="J855" s="10">
        <f>SUM(J851:J854)</f>
        <v>318.06</v>
      </c>
      <c r="K855" s="10">
        <f>SUM(K853:K854)</f>
        <v>46.094999999999999</v>
      </c>
      <c r="L855" s="10">
        <f>SUM(J855:K855)</f>
        <v>364.15499999999997</v>
      </c>
      <c r="M855" s="22"/>
      <c r="N855" s="142"/>
      <c r="O855" s="22"/>
      <c r="P855" s="22"/>
      <c r="Q855" s="22"/>
    </row>
    <row r="856" spans="1:17" x14ac:dyDescent="0.2">
      <c r="A856" s="151"/>
      <c r="B856" s="151"/>
      <c r="C856" s="151"/>
      <c r="D856" s="151"/>
      <c r="E856" s="151"/>
      <c r="F856" s="157"/>
      <c r="G856" s="151"/>
      <c r="H856" s="151"/>
      <c r="J856" s="158"/>
      <c r="K856" s="158"/>
      <c r="L856" s="158"/>
      <c r="M856" s="22"/>
      <c r="N856" s="142"/>
      <c r="O856" s="22"/>
      <c r="P856" s="22"/>
      <c r="Q856" s="22"/>
    </row>
    <row r="857" spans="1:17" ht="31.15" customHeight="1" x14ac:dyDescent="0.2">
      <c r="A857" s="51" t="s">
        <v>558</v>
      </c>
      <c r="B857" s="237" t="s">
        <v>559</v>
      </c>
      <c r="C857" s="237"/>
      <c r="D857" s="237"/>
      <c r="E857" s="237"/>
      <c r="F857" s="237"/>
      <c r="I857" s="37" t="s">
        <v>3</v>
      </c>
      <c r="M857" s="22"/>
      <c r="N857" s="142"/>
      <c r="O857" s="22"/>
      <c r="P857" s="22"/>
      <c r="Q857" s="22"/>
    </row>
    <row r="858" spans="1:17" ht="26.45" customHeight="1" x14ac:dyDescent="0.2">
      <c r="A858" s="53" t="s">
        <v>558</v>
      </c>
      <c r="B858" s="239" t="s">
        <v>560</v>
      </c>
      <c r="C858" s="239"/>
      <c r="D858" s="239"/>
      <c r="E858" s="239"/>
      <c r="F858" s="239"/>
      <c r="G858" s="101">
        <v>338.64</v>
      </c>
      <c r="H858" s="7">
        <v>1</v>
      </c>
      <c r="I858" s="38" t="s">
        <v>34</v>
      </c>
      <c r="J858" s="101">
        <f>SUM(G858*H858)</f>
        <v>338.64</v>
      </c>
      <c r="M858" s="22"/>
      <c r="N858" s="142"/>
      <c r="O858" s="22"/>
      <c r="P858" s="22"/>
      <c r="Q858" s="22"/>
    </row>
    <row r="859" spans="1:17" x14ac:dyDescent="0.2">
      <c r="A859" s="53">
        <v>8634</v>
      </c>
      <c r="B859" s="126" t="s">
        <v>419</v>
      </c>
      <c r="G859" s="99">
        <v>0.55000000000000004</v>
      </c>
      <c r="H859" s="7">
        <v>0.8</v>
      </c>
      <c r="I859" s="38" t="s">
        <v>104</v>
      </c>
      <c r="J859" s="99">
        <f>SUM(G859*H859)</f>
        <v>0.44000000000000006</v>
      </c>
      <c r="M859" s="22"/>
      <c r="N859" s="142"/>
      <c r="O859" s="22"/>
      <c r="P859" s="22"/>
      <c r="Q859" s="22"/>
    </row>
    <row r="860" spans="1:17" x14ac:dyDescent="0.2">
      <c r="A860" s="53" t="s">
        <v>176</v>
      </c>
      <c r="B860" s="126" t="s">
        <v>420</v>
      </c>
      <c r="G860" s="137">
        <v>16.64</v>
      </c>
      <c r="H860" s="7">
        <v>1.5</v>
      </c>
      <c r="I860" s="38" t="s">
        <v>41</v>
      </c>
      <c r="K860" s="99">
        <f>SUM(G860*H860)</f>
        <v>24.96</v>
      </c>
      <c r="M860" s="22"/>
      <c r="N860" s="142"/>
      <c r="O860" s="22"/>
      <c r="P860" s="22"/>
      <c r="Q860" s="22"/>
    </row>
    <row r="861" spans="1:17" x14ac:dyDescent="0.2">
      <c r="A861" s="53" t="s">
        <v>178</v>
      </c>
      <c r="B861" s="126" t="s">
        <v>421</v>
      </c>
      <c r="G861" s="137">
        <v>14.09</v>
      </c>
      <c r="H861" s="7">
        <v>1.5</v>
      </c>
      <c r="I861" s="38" t="s">
        <v>41</v>
      </c>
      <c r="K861" s="99">
        <f>SUM(G861*H861)</f>
        <v>21.134999999999998</v>
      </c>
      <c r="M861" s="22"/>
      <c r="N861" s="142"/>
      <c r="O861" s="22"/>
      <c r="P861" s="22"/>
      <c r="Q861" s="22"/>
    </row>
    <row r="862" spans="1:17" ht="13.9" customHeight="1" x14ac:dyDescent="0.2">
      <c r="A862" s="22"/>
      <c r="F862" s="3" t="s">
        <v>14</v>
      </c>
      <c r="I862" s="167"/>
      <c r="J862" s="10">
        <f>SUM(J858:J861)</f>
        <v>339.08</v>
      </c>
      <c r="K862" s="10">
        <f>SUM(K860:K861)</f>
        <v>46.094999999999999</v>
      </c>
      <c r="L862" s="10">
        <f>SUM(J862:K862)</f>
        <v>385.17499999999995</v>
      </c>
      <c r="M862" s="22"/>
      <c r="N862" s="142"/>
      <c r="O862" s="22"/>
      <c r="P862" s="22"/>
      <c r="Q862" s="22"/>
    </row>
    <row r="863" spans="1:17" ht="12.6" customHeight="1" x14ac:dyDescent="0.2">
      <c r="A863" s="24"/>
      <c r="B863" s="151"/>
      <c r="C863" s="151"/>
      <c r="D863" s="151"/>
      <c r="E863" s="151"/>
      <c r="F863" s="157"/>
      <c r="G863" s="151"/>
      <c r="H863" s="151"/>
      <c r="J863" s="158"/>
      <c r="K863" s="158"/>
      <c r="L863" s="158"/>
      <c r="M863" s="22"/>
      <c r="N863" s="142"/>
      <c r="O863" s="22"/>
      <c r="P863" s="22"/>
      <c r="Q863" s="22"/>
    </row>
    <row r="864" spans="1:17" ht="31.9" customHeight="1" x14ac:dyDescent="0.2">
      <c r="A864" s="51" t="s">
        <v>561</v>
      </c>
      <c r="B864" s="237" t="s">
        <v>562</v>
      </c>
      <c r="C864" s="237"/>
      <c r="D864" s="237"/>
      <c r="E864" s="237"/>
      <c r="F864" s="237"/>
      <c r="I864" s="37" t="s">
        <v>3</v>
      </c>
      <c r="M864" s="22"/>
      <c r="N864" s="142"/>
      <c r="O864" s="22"/>
      <c r="P864" s="22"/>
      <c r="Q864" s="22"/>
    </row>
    <row r="865" spans="1:17" ht="27" customHeight="1" x14ac:dyDescent="0.2">
      <c r="A865" s="5" t="s">
        <v>561</v>
      </c>
      <c r="B865" s="239" t="s">
        <v>563</v>
      </c>
      <c r="C865" s="239"/>
      <c r="D865" s="239"/>
      <c r="E865" s="239"/>
      <c r="F865" s="239"/>
      <c r="G865" s="101">
        <v>438.19</v>
      </c>
      <c r="H865" s="7">
        <v>1</v>
      </c>
      <c r="I865" s="38" t="s">
        <v>34</v>
      </c>
      <c r="J865" s="101">
        <f>SUM(G865*H865)</f>
        <v>438.19</v>
      </c>
      <c r="M865" s="22"/>
      <c r="N865" s="142"/>
      <c r="O865" s="22"/>
      <c r="P865" s="22"/>
      <c r="Q865" s="22"/>
    </row>
    <row r="866" spans="1:17" x14ac:dyDescent="0.2">
      <c r="A866" s="5" t="s">
        <v>564</v>
      </c>
      <c r="B866" s="126" t="s">
        <v>419</v>
      </c>
      <c r="G866" s="99">
        <v>0.55000000000000004</v>
      </c>
      <c r="H866" s="7">
        <v>1.5</v>
      </c>
      <c r="I866" s="38" t="s">
        <v>104</v>
      </c>
      <c r="J866" s="99">
        <f>SUM(G866*H866)</f>
        <v>0.82500000000000007</v>
      </c>
      <c r="M866" s="22"/>
      <c r="N866" s="142"/>
      <c r="O866" s="22"/>
      <c r="P866" s="22"/>
      <c r="Q866" s="22"/>
    </row>
    <row r="867" spans="1:17" x14ac:dyDescent="0.2">
      <c r="A867" s="5" t="s">
        <v>176</v>
      </c>
      <c r="B867" s="126" t="s">
        <v>420</v>
      </c>
      <c r="G867" s="137">
        <v>16.64</v>
      </c>
      <c r="H867" s="7">
        <v>1.4</v>
      </c>
      <c r="I867" s="38" t="s">
        <v>41</v>
      </c>
      <c r="K867" s="99">
        <f>SUM(G867*H867)</f>
        <v>23.295999999999999</v>
      </c>
      <c r="M867" s="22"/>
      <c r="N867" s="142"/>
      <c r="O867" s="22"/>
      <c r="P867" s="22"/>
      <c r="Q867" s="22"/>
    </row>
    <row r="868" spans="1:17" ht="12" customHeight="1" x14ac:dyDescent="0.2">
      <c r="A868" s="5" t="s">
        <v>178</v>
      </c>
      <c r="B868" s="126" t="s">
        <v>421</v>
      </c>
      <c r="G868" s="137">
        <v>14.09</v>
      </c>
      <c r="H868" s="7">
        <v>1.4</v>
      </c>
      <c r="I868" s="38" t="s">
        <v>41</v>
      </c>
      <c r="K868" s="99">
        <f>SUM(G868*H868)</f>
        <v>19.725999999999999</v>
      </c>
      <c r="M868" s="22"/>
      <c r="N868" s="142"/>
      <c r="O868" s="22"/>
      <c r="P868" s="22"/>
      <c r="Q868" s="22"/>
    </row>
    <row r="869" spans="1:17" ht="13.9" customHeight="1" x14ac:dyDescent="0.2">
      <c r="F869" s="3" t="s">
        <v>14</v>
      </c>
      <c r="I869"/>
      <c r="J869" s="11">
        <f>SUM(J865:J868)</f>
        <v>439.01499999999999</v>
      </c>
      <c r="K869" s="11">
        <f>SUM(K867:K868)+0.01</f>
        <v>43.031999999999996</v>
      </c>
      <c r="L869" s="9">
        <f>SUM(J869:K869)</f>
        <v>482.04699999999997</v>
      </c>
      <c r="M869" s="22"/>
      <c r="N869" s="142"/>
      <c r="O869" s="22"/>
      <c r="P869" s="22"/>
      <c r="Q869" s="22"/>
    </row>
    <row r="870" spans="1:17" ht="13.15" customHeight="1" x14ac:dyDescent="0.2">
      <c r="A870" s="151"/>
      <c r="B870" s="151"/>
      <c r="C870" s="151"/>
      <c r="D870" s="151"/>
      <c r="E870" s="151"/>
      <c r="F870" s="157"/>
      <c r="G870" s="151"/>
      <c r="H870" s="151"/>
      <c r="J870" s="158"/>
      <c r="K870" s="158"/>
      <c r="L870" s="158"/>
      <c r="M870" s="24"/>
      <c r="N870" s="203"/>
      <c r="O870" s="22"/>
      <c r="P870" s="22"/>
      <c r="Q870" s="22"/>
    </row>
    <row r="871" spans="1:17" ht="10.15" customHeight="1" x14ac:dyDescent="0.2">
      <c r="A871" s="151"/>
      <c r="B871" s="151"/>
      <c r="C871" s="151"/>
      <c r="D871" s="151"/>
      <c r="E871" s="151"/>
      <c r="F871" s="157"/>
      <c r="G871" s="151"/>
      <c r="H871" s="151"/>
      <c r="J871" s="158"/>
      <c r="K871" s="158"/>
      <c r="L871" s="158"/>
      <c r="M871" s="142"/>
      <c r="N871" s="142"/>
      <c r="O871" s="22"/>
      <c r="P871" s="22"/>
      <c r="Q871" s="22"/>
    </row>
    <row r="872" spans="1:17" ht="39.6" customHeight="1" x14ac:dyDescent="0.2">
      <c r="A872" s="51" t="s">
        <v>565</v>
      </c>
      <c r="B872" s="242" t="s">
        <v>566</v>
      </c>
      <c r="C872" s="242"/>
      <c r="D872" s="242"/>
      <c r="E872" s="242"/>
      <c r="F872" s="242"/>
      <c r="I872" s="37" t="s">
        <v>3</v>
      </c>
      <c r="M872" s="22"/>
      <c r="N872" s="142"/>
      <c r="O872" s="22"/>
      <c r="P872" s="22"/>
      <c r="Q872" s="22"/>
    </row>
    <row r="873" spans="1:17" ht="27" customHeight="1" x14ac:dyDescent="0.2">
      <c r="A873" s="53" t="s">
        <v>565</v>
      </c>
      <c r="B873" s="238" t="s">
        <v>567</v>
      </c>
      <c r="C873" s="238"/>
      <c r="D873" s="238"/>
      <c r="E873" s="238"/>
      <c r="F873" s="238"/>
      <c r="G873" s="77">
        <v>216.56</v>
      </c>
      <c r="H873" s="7">
        <v>1</v>
      </c>
      <c r="I873" s="38" t="s">
        <v>34</v>
      </c>
      <c r="J873" s="101">
        <f>SUM(G873*H873)</f>
        <v>216.56</v>
      </c>
      <c r="M873" s="22"/>
      <c r="N873" s="142"/>
      <c r="O873" s="22"/>
      <c r="P873" s="22"/>
      <c r="Q873" s="22"/>
    </row>
    <row r="874" spans="1:17" ht="10.15" customHeight="1" x14ac:dyDescent="0.2">
      <c r="A874" s="53" t="s">
        <v>564</v>
      </c>
      <c r="B874" s="59" t="s">
        <v>419</v>
      </c>
      <c r="C874" s="22"/>
      <c r="D874" s="22"/>
      <c r="E874" s="22"/>
      <c r="F874" s="22"/>
      <c r="G874" s="99">
        <v>0.55000000000000004</v>
      </c>
      <c r="H874" s="7">
        <v>0.8</v>
      </c>
      <c r="I874" s="38" t="s">
        <v>104</v>
      </c>
      <c r="J874" s="99">
        <f>SUM(G874*H874)</f>
        <v>0.44000000000000006</v>
      </c>
      <c r="M874" s="22"/>
      <c r="N874" s="142"/>
      <c r="O874" s="22"/>
      <c r="P874" s="22"/>
      <c r="Q874" s="22"/>
    </row>
    <row r="875" spans="1:17" x14ac:dyDescent="0.2">
      <c r="A875" s="53" t="s">
        <v>176</v>
      </c>
      <c r="B875" s="59" t="s">
        <v>420</v>
      </c>
      <c r="C875" s="22"/>
      <c r="D875" s="22"/>
      <c r="E875" s="22"/>
      <c r="F875" s="22"/>
      <c r="G875" s="137">
        <v>16.64</v>
      </c>
      <c r="H875" s="7">
        <v>1.2</v>
      </c>
      <c r="I875" s="38" t="s">
        <v>41</v>
      </c>
      <c r="K875" s="99">
        <f>SUM(G875*H875)</f>
        <v>19.968</v>
      </c>
      <c r="M875" s="22"/>
      <c r="N875" s="142"/>
      <c r="O875" s="22"/>
      <c r="P875" s="22"/>
      <c r="Q875" s="22"/>
    </row>
    <row r="876" spans="1:17" ht="13.9" customHeight="1" x14ac:dyDescent="0.2">
      <c r="A876" s="53" t="s">
        <v>178</v>
      </c>
      <c r="B876" s="59" t="s">
        <v>421</v>
      </c>
      <c r="C876" s="22"/>
      <c r="D876" s="22"/>
      <c r="E876" s="22"/>
      <c r="F876" s="22"/>
      <c r="G876" s="137">
        <v>14.09</v>
      </c>
      <c r="H876" s="7">
        <v>1.2</v>
      </c>
      <c r="I876" s="38" t="s">
        <v>41</v>
      </c>
      <c r="K876" s="99">
        <f>SUM(G876*H876)</f>
        <v>16.907999999999998</v>
      </c>
      <c r="M876" s="22"/>
      <c r="N876" s="142"/>
      <c r="O876" s="22"/>
      <c r="P876" s="22"/>
      <c r="Q876" s="22"/>
    </row>
    <row r="877" spans="1:17" ht="12" customHeight="1" x14ac:dyDescent="0.2">
      <c r="A877" s="22"/>
      <c r="B877" s="22"/>
      <c r="C877" s="22"/>
      <c r="D877" s="22"/>
      <c r="E877" s="22"/>
      <c r="F877" s="51" t="s">
        <v>14</v>
      </c>
      <c r="I877"/>
      <c r="J877" s="9">
        <f>SUM(J873:J876)</f>
        <v>217</v>
      </c>
      <c r="K877" s="11">
        <f>SUM(K875:K876)</f>
        <v>36.875999999999998</v>
      </c>
      <c r="L877" s="9">
        <f>SUM(J877:K877)</f>
        <v>253.876</v>
      </c>
      <c r="M877" s="22"/>
      <c r="N877" s="142"/>
      <c r="O877" s="22"/>
      <c r="P877" s="22"/>
      <c r="Q877" s="22"/>
    </row>
    <row r="878" spans="1:17" ht="11.45" customHeight="1" x14ac:dyDescent="0.2">
      <c r="A878" s="24"/>
      <c r="B878" s="24"/>
      <c r="C878" s="24"/>
      <c r="D878" s="24"/>
      <c r="E878" s="24"/>
      <c r="F878" s="133"/>
      <c r="G878" s="151"/>
      <c r="H878" s="151"/>
      <c r="J878" s="158"/>
      <c r="K878" s="158"/>
      <c r="L878" s="158"/>
      <c r="M878" s="24"/>
      <c r="N878" s="203"/>
      <c r="O878" s="22"/>
      <c r="P878" s="22"/>
      <c r="Q878" s="22"/>
    </row>
    <row r="879" spans="1:17" ht="40.15" customHeight="1" x14ac:dyDescent="0.2">
      <c r="A879" s="51" t="s">
        <v>568</v>
      </c>
      <c r="B879" s="242" t="s">
        <v>569</v>
      </c>
      <c r="C879" s="242"/>
      <c r="D879" s="242"/>
      <c r="E879" s="242"/>
      <c r="F879" s="242"/>
      <c r="I879" s="37" t="s">
        <v>3</v>
      </c>
      <c r="M879" s="24"/>
      <c r="N879" s="203"/>
      <c r="O879" s="22"/>
      <c r="P879" s="22"/>
      <c r="Q879" s="22"/>
    </row>
    <row r="880" spans="1:17" ht="25.9" customHeight="1" x14ac:dyDescent="0.2">
      <c r="A880" s="5" t="s">
        <v>568</v>
      </c>
      <c r="B880" s="239" t="s">
        <v>570</v>
      </c>
      <c r="C880" s="239"/>
      <c r="D880" s="239"/>
      <c r="E880" s="239"/>
      <c r="F880" s="239"/>
      <c r="G880" s="54">
        <v>172.33</v>
      </c>
      <c r="H880" s="7">
        <v>1</v>
      </c>
      <c r="I880" s="38" t="s">
        <v>34</v>
      </c>
      <c r="J880" s="101">
        <f>SUM(G880*H880)</f>
        <v>172.33</v>
      </c>
      <c r="M880" s="203"/>
      <c r="N880" s="203"/>
      <c r="O880" s="22"/>
      <c r="P880" s="22"/>
      <c r="Q880" s="22"/>
    </row>
    <row r="881" spans="1:22" ht="10.9" customHeight="1" x14ac:dyDescent="0.2">
      <c r="A881" s="5" t="s">
        <v>564</v>
      </c>
      <c r="B881" s="126" t="s">
        <v>419</v>
      </c>
      <c r="G881" s="99">
        <v>0.55000000000000004</v>
      </c>
      <c r="H881" s="7">
        <v>1</v>
      </c>
      <c r="I881" s="38" t="s">
        <v>104</v>
      </c>
      <c r="J881" s="99">
        <f>SUM(G881*H881)</f>
        <v>0.55000000000000004</v>
      </c>
      <c r="M881" s="203"/>
      <c r="N881" s="203"/>
      <c r="O881" s="22"/>
      <c r="P881" s="22"/>
      <c r="Q881" s="22"/>
    </row>
    <row r="882" spans="1:22" x14ac:dyDescent="0.2">
      <c r="A882" s="5" t="s">
        <v>176</v>
      </c>
      <c r="B882" s="126" t="s">
        <v>420</v>
      </c>
      <c r="G882" s="137">
        <v>16.64</v>
      </c>
      <c r="H882" s="7">
        <v>1.3</v>
      </c>
      <c r="I882" s="38" t="s">
        <v>41</v>
      </c>
      <c r="K882" s="99">
        <f>SUM(G882*H882)</f>
        <v>21.632000000000001</v>
      </c>
      <c r="M882" s="24"/>
      <c r="N882" s="203"/>
      <c r="O882" s="22"/>
      <c r="P882" s="22"/>
      <c r="Q882" s="22"/>
    </row>
    <row r="883" spans="1:22" x14ac:dyDescent="0.2">
      <c r="A883" s="5" t="s">
        <v>178</v>
      </c>
      <c r="B883" s="126" t="s">
        <v>421</v>
      </c>
      <c r="G883" s="137">
        <v>14.09</v>
      </c>
      <c r="H883" s="7">
        <v>1.3</v>
      </c>
      <c r="I883" s="38" t="s">
        <v>41</v>
      </c>
      <c r="K883" s="99">
        <f>SUM(G883*H883)</f>
        <v>18.317</v>
      </c>
      <c r="M883" s="22"/>
      <c r="N883" s="142"/>
      <c r="O883" s="22"/>
      <c r="P883" s="22"/>
      <c r="Q883" s="22"/>
    </row>
    <row r="884" spans="1:22" ht="21" customHeight="1" x14ac:dyDescent="0.2">
      <c r="F884" s="3" t="s">
        <v>14</v>
      </c>
      <c r="I884"/>
      <c r="J884" s="11">
        <f>SUM(J880:J883)</f>
        <v>172.88000000000002</v>
      </c>
      <c r="K884" s="11">
        <f>SUM(K882:K883)</f>
        <v>39.948999999999998</v>
      </c>
      <c r="L884" s="9">
        <f>SUM(J884:K884)</f>
        <v>212.82900000000001</v>
      </c>
      <c r="M884" s="22"/>
      <c r="N884" s="142"/>
      <c r="O884" s="22"/>
      <c r="P884" s="22"/>
      <c r="Q884" s="22"/>
    </row>
    <row r="885" spans="1:22" x14ac:dyDescent="0.2">
      <c r="A885" s="151"/>
      <c r="B885" s="151"/>
      <c r="C885" s="151"/>
      <c r="D885" s="151"/>
      <c r="E885" s="151"/>
      <c r="F885" s="157"/>
      <c r="G885" s="151"/>
      <c r="H885" s="151"/>
      <c r="J885" s="158"/>
      <c r="K885" s="158"/>
      <c r="L885" s="158"/>
      <c r="M885" s="22"/>
      <c r="N885" s="142"/>
      <c r="O885" s="22"/>
      <c r="P885" s="22"/>
      <c r="Q885" s="22"/>
    </row>
    <row r="886" spans="1:22" ht="39.6" customHeight="1" x14ac:dyDescent="0.2">
      <c r="A886" s="51" t="s">
        <v>571</v>
      </c>
      <c r="B886" s="237" t="s">
        <v>572</v>
      </c>
      <c r="C886" s="237"/>
      <c r="D886" s="237"/>
      <c r="E886" s="237"/>
      <c r="F886" s="237"/>
      <c r="I886" s="37" t="s">
        <v>3</v>
      </c>
      <c r="M886" s="22"/>
      <c r="N886" s="142"/>
      <c r="O886" s="22"/>
      <c r="P886" s="22"/>
      <c r="Q886" s="22"/>
    </row>
    <row r="887" spans="1:22" ht="26.45" customHeight="1" x14ac:dyDescent="0.2">
      <c r="A887" s="5" t="s">
        <v>571</v>
      </c>
      <c r="B887" s="239" t="s">
        <v>573</v>
      </c>
      <c r="C887" s="239"/>
      <c r="D887" s="239"/>
      <c r="E887" s="239"/>
      <c r="F887" s="239"/>
      <c r="G887" s="77">
        <v>218.81</v>
      </c>
      <c r="H887" s="7">
        <v>1</v>
      </c>
      <c r="I887" s="38" t="s">
        <v>34</v>
      </c>
      <c r="J887" s="101">
        <f>SUM(G887*H887)</f>
        <v>218.81</v>
      </c>
      <c r="M887" s="22"/>
      <c r="N887" s="142"/>
      <c r="O887" s="22"/>
      <c r="P887" s="22"/>
      <c r="Q887" s="22"/>
    </row>
    <row r="888" spans="1:22" ht="12" customHeight="1" x14ac:dyDescent="0.2">
      <c r="A888" s="5" t="s">
        <v>564</v>
      </c>
      <c r="B888" s="126" t="s">
        <v>419</v>
      </c>
      <c r="G888" s="99">
        <v>0.55000000000000004</v>
      </c>
      <c r="H888" s="7">
        <v>0.8</v>
      </c>
      <c r="I888" s="38" t="s">
        <v>104</v>
      </c>
      <c r="J888" s="99">
        <f>SUM(G888*H888)</f>
        <v>0.44000000000000006</v>
      </c>
      <c r="M888" s="24"/>
      <c r="N888" s="203"/>
      <c r="O888" s="22"/>
      <c r="P888" s="22"/>
      <c r="Q888" s="22"/>
    </row>
    <row r="889" spans="1:22" ht="10.9" customHeight="1" x14ac:dyDescent="0.2">
      <c r="A889" s="5" t="s">
        <v>176</v>
      </c>
      <c r="B889" s="126" t="s">
        <v>420</v>
      </c>
      <c r="G889" s="137">
        <v>16.64</v>
      </c>
      <c r="H889" s="7">
        <v>1.2</v>
      </c>
      <c r="I889" s="38" t="s">
        <v>41</v>
      </c>
      <c r="K889" s="99">
        <f>SUM(G889*H889)</f>
        <v>19.968</v>
      </c>
      <c r="M889" s="24"/>
      <c r="N889" s="203"/>
      <c r="O889" s="22"/>
      <c r="P889" s="22"/>
      <c r="Q889" s="22"/>
    </row>
    <row r="890" spans="1:22" x14ac:dyDescent="0.2">
      <c r="A890" s="5" t="s">
        <v>178</v>
      </c>
      <c r="B890" s="126" t="s">
        <v>421</v>
      </c>
      <c r="G890" s="137">
        <v>14.09</v>
      </c>
      <c r="H890" s="7">
        <v>1.2</v>
      </c>
      <c r="I890" s="38" t="s">
        <v>41</v>
      </c>
      <c r="K890" s="99">
        <f>SUM(G890*H890)</f>
        <v>16.907999999999998</v>
      </c>
      <c r="M890" s="203"/>
      <c r="N890" s="203"/>
      <c r="O890" s="22"/>
      <c r="P890" s="22"/>
      <c r="Q890" s="22"/>
    </row>
    <row r="891" spans="1:22" x14ac:dyDescent="0.2">
      <c r="F891" s="3" t="s">
        <v>14</v>
      </c>
      <c r="I891"/>
      <c r="J891" s="9">
        <f>SUM(J887:J890)</f>
        <v>219.25</v>
      </c>
      <c r="K891" s="11">
        <f>SUM(K889:K890)</f>
        <v>36.875999999999998</v>
      </c>
      <c r="L891" s="9">
        <f>SUM(J891:K891)</f>
        <v>256.12599999999998</v>
      </c>
      <c r="M891" s="203"/>
      <c r="N891" s="203"/>
      <c r="O891" s="22"/>
      <c r="P891" s="22"/>
      <c r="Q891" s="22"/>
    </row>
    <row r="892" spans="1:22" x14ac:dyDescent="0.2">
      <c r="A892" s="151"/>
      <c r="B892" s="151"/>
      <c r="C892" s="151"/>
      <c r="D892" s="151"/>
      <c r="E892" s="151"/>
      <c r="F892" s="157"/>
      <c r="G892" s="151"/>
      <c r="H892" s="151"/>
      <c r="J892" s="158"/>
      <c r="K892" s="158"/>
      <c r="L892" s="158"/>
      <c r="M892" s="24"/>
      <c r="N892" s="203"/>
      <c r="O892" s="22"/>
      <c r="P892" s="22"/>
      <c r="Q892" s="22"/>
    </row>
    <row r="893" spans="1:22" ht="24" customHeight="1" x14ac:dyDescent="0.2">
      <c r="A893" s="51" t="s">
        <v>574</v>
      </c>
      <c r="B893" s="237" t="s">
        <v>575</v>
      </c>
      <c r="C893" s="237"/>
      <c r="D893" s="237"/>
      <c r="E893" s="237"/>
      <c r="F893" s="237"/>
      <c r="I893" s="37" t="s">
        <v>3</v>
      </c>
      <c r="M893" s="24"/>
      <c r="N893" s="203"/>
      <c r="O893" s="22"/>
      <c r="P893" s="22"/>
      <c r="Q893" s="22"/>
      <c r="R893" s="22"/>
      <c r="S893" s="22"/>
      <c r="T893" s="22"/>
      <c r="U893" s="22"/>
      <c r="V893" s="22"/>
    </row>
    <row r="894" spans="1:22" ht="18" customHeight="1" x14ac:dyDescent="0.2">
      <c r="A894" s="5" t="s">
        <v>574</v>
      </c>
      <c r="B894" s="239" t="s">
        <v>576</v>
      </c>
      <c r="C894" s="239"/>
      <c r="D894" s="239"/>
      <c r="E894" s="239"/>
      <c r="F894" s="239"/>
      <c r="G894" s="204">
        <v>93.9</v>
      </c>
      <c r="H894" s="7">
        <v>1</v>
      </c>
      <c r="I894" s="38" t="s">
        <v>34</v>
      </c>
      <c r="J894" s="99">
        <f>SUM(G894*H894)</f>
        <v>93.9</v>
      </c>
      <c r="M894" s="22"/>
      <c r="N894" s="142"/>
      <c r="O894" s="22"/>
      <c r="P894" s="22"/>
      <c r="Q894" s="22"/>
    </row>
    <row r="895" spans="1:22" ht="13.15" customHeight="1" x14ac:dyDescent="0.2">
      <c r="A895" s="5">
        <v>8634</v>
      </c>
      <c r="B895" s="126" t="s">
        <v>419</v>
      </c>
      <c r="G895" s="99">
        <v>0.55000000000000004</v>
      </c>
      <c r="H895" s="7">
        <v>0.8</v>
      </c>
      <c r="I895" s="38" t="s">
        <v>104</v>
      </c>
      <c r="J895" s="99">
        <f>SUM(G895*H895)</f>
        <v>0.44000000000000006</v>
      </c>
      <c r="M895" s="22"/>
      <c r="N895" s="142"/>
      <c r="O895" s="22"/>
      <c r="P895" s="22"/>
      <c r="Q895" s="22"/>
    </row>
    <row r="896" spans="1:22" ht="13.15" customHeight="1" x14ac:dyDescent="0.2">
      <c r="A896" s="5" t="s">
        <v>176</v>
      </c>
      <c r="B896" s="126" t="s">
        <v>420</v>
      </c>
      <c r="G896" s="137">
        <v>16.64</v>
      </c>
      <c r="H896" s="7">
        <v>1</v>
      </c>
      <c r="I896" s="38" t="s">
        <v>41</v>
      </c>
      <c r="K896" s="99">
        <f>SUM(G896*H896)</f>
        <v>16.64</v>
      </c>
      <c r="M896" s="22"/>
      <c r="N896" s="142"/>
      <c r="O896" s="22"/>
      <c r="P896" s="22"/>
      <c r="Q896" s="22"/>
    </row>
    <row r="897" spans="1:17" x14ac:dyDescent="0.2">
      <c r="A897" s="5" t="s">
        <v>178</v>
      </c>
      <c r="B897" s="126" t="s">
        <v>421</v>
      </c>
      <c r="G897" s="137">
        <v>14.09</v>
      </c>
      <c r="H897" s="7">
        <v>1</v>
      </c>
      <c r="I897" s="38" t="s">
        <v>41</v>
      </c>
      <c r="K897" s="99">
        <f>SUM(G897*H897)</f>
        <v>14.09</v>
      </c>
      <c r="M897" s="22"/>
      <c r="N897" s="142"/>
      <c r="O897" s="22"/>
      <c r="P897" s="22"/>
      <c r="Q897" s="22"/>
    </row>
    <row r="898" spans="1:17" x14ac:dyDescent="0.2">
      <c r="F898" s="3" t="s">
        <v>14</v>
      </c>
      <c r="I898"/>
      <c r="J898" s="10">
        <f>SUM(J894:J897)</f>
        <v>94.34</v>
      </c>
      <c r="K898" s="11">
        <f>SUM(K896:K897)</f>
        <v>30.73</v>
      </c>
      <c r="L898" s="9">
        <f>SUM(J898:K898)</f>
        <v>125.07000000000001</v>
      </c>
      <c r="M898" s="22"/>
      <c r="N898" s="142"/>
      <c r="O898" s="22"/>
      <c r="P898" s="22"/>
      <c r="Q898" s="22"/>
    </row>
    <row r="899" spans="1:17" x14ac:dyDescent="0.2">
      <c r="A899" s="151"/>
      <c r="B899" s="151"/>
      <c r="C899" s="151"/>
      <c r="D899" s="151"/>
      <c r="E899" s="151"/>
      <c r="F899" s="157"/>
      <c r="G899" s="151"/>
      <c r="H899" s="151"/>
      <c r="J899" s="158"/>
      <c r="K899" s="158"/>
      <c r="L899" s="158"/>
      <c r="M899" s="22"/>
      <c r="N899" s="142"/>
      <c r="O899" s="22"/>
      <c r="P899" s="22"/>
      <c r="Q899" s="22"/>
    </row>
    <row r="900" spans="1:17" x14ac:dyDescent="0.2">
      <c r="A900" s="51" t="s">
        <v>577</v>
      </c>
      <c r="B900" s="258" t="s">
        <v>578</v>
      </c>
      <c r="C900" s="258"/>
      <c r="D900" s="258"/>
      <c r="E900" s="258"/>
      <c r="F900" s="258"/>
      <c r="H900" s="3" t="s">
        <v>3</v>
      </c>
      <c r="I900"/>
      <c r="M900" s="22"/>
      <c r="N900" s="142"/>
      <c r="O900" s="22"/>
      <c r="P900" s="22"/>
      <c r="Q900" s="22"/>
    </row>
    <row r="901" spans="1:17" x14ac:dyDescent="0.2">
      <c r="A901" s="5" t="s">
        <v>577</v>
      </c>
      <c r="B901" s="259" t="s">
        <v>579</v>
      </c>
      <c r="C901" s="259"/>
      <c r="D901" s="259"/>
      <c r="E901" s="259"/>
      <c r="F901" s="259"/>
      <c r="G901" s="205">
        <v>86.46</v>
      </c>
      <c r="H901" s="7">
        <v>1</v>
      </c>
      <c r="I901" s="38" t="s">
        <v>34</v>
      </c>
      <c r="J901" s="106">
        <f>SUM(G901*H901)</f>
        <v>86.46</v>
      </c>
      <c r="M901" s="22"/>
      <c r="N901" s="142"/>
      <c r="O901" s="22"/>
      <c r="P901" s="22"/>
      <c r="Q901" s="22"/>
    </row>
    <row r="902" spans="1:17" x14ac:dyDescent="0.2">
      <c r="A902" s="5" t="s">
        <v>580</v>
      </c>
      <c r="B902" s="126" t="s">
        <v>581</v>
      </c>
      <c r="G902" s="205">
        <v>15.32</v>
      </c>
      <c r="H902" s="7">
        <v>1</v>
      </c>
      <c r="I902" s="38" t="s">
        <v>34</v>
      </c>
      <c r="J902" s="106">
        <f>SUM(G902*H902)</f>
        <v>15.32</v>
      </c>
      <c r="M902" s="22"/>
      <c r="N902" s="142"/>
      <c r="O902" s="22"/>
      <c r="P902" s="22"/>
      <c r="Q902" s="22"/>
    </row>
    <row r="903" spans="1:17" x14ac:dyDescent="0.2">
      <c r="A903" s="5">
        <v>8634</v>
      </c>
      <c r="B903" s="126" t="s">
        <v>419</v>
      </c>
      <c r="G903" s="99">
        <v>0.55000000000000004</v>
      </c>
      <c r="H903" s="7">
        <v>0.8</v>
      </c>
      <c r="I903" s="38" t="s">
        <v>104</v>
      </c>
      <c r="J903" s="99">
        <f>SUM(G903*H903)</f>
        <v>0.44000000000000006</v>
      </c>
      <c r="M903" s="22"/>
      <c r="N903" s="142"/>
      <c r="O903" s="22"/>
      <c r="P903" s="22"/>
      <c r="Q903" s="22"/>
    </row>
    <row r="904" spans="1:17" ht="13.15" customHeight="1" x14ac:dyDescent="0.2">
      <c r="A904" s="5" t="s">
        <v>176</v>
      </c>
      <c r="B904" s="126" t="s">
        <v>420</v>
      </c>
      <c r="G904" s="137">
        <v>16.64</v>
      </c>
      <c r="H904" s="7">
        <v>0.8</v>
      </c>
      <c r="I904" s="38" t="s">
        <v>41</v>
      </c>
      <c r="K904" s="99">
        <f>SUM(G904*H904)</f>
        <v>13.312000000000001</v>
      </c>
      <c r="M904" s="22"/>
      <c r="N904" s="142"/>
      <c r="O904" s="22"/>
      <c r="P904" s="22"/>
      <c r="Q904" s="22"/>
    </row>
    <row r="905" spans="1:17" x14ac:dyDescent="0.2">
      <c r="A905" s="5" t="s">
        <v>178</v>
      </c>
      <c r="B905" s="126" t="s">
        <v>421</v>
      </c>
      <c r="G905" s="137">
        <v>14.09</v>
      </c>
      <c r="H905" s="7">
        <v>0.8</v>
      </c>
      <c r="I905" s="38" t="s">
        <v>41</v>
      </c>
      <c r="K905" s="99">
        <f>SUM(G905*H905)</f>
        <v>11.272</v>
      </c>
      <c r="M905" s="22"/>
      <c r="N905" s="142"/>
      <c r="O905" s="22"/>
      <c r="P905" s="22"/>
      <c r="Q905" s="22"/>
    </row>
    <row r="906" spans="1:17" ht="13.15" customHeight="1" x14ac:dyDescent="0.2">
      <c r="F906" s="3" t="s">
        <v>14</v>
      </c>
      <c r="I906"/>
      <c r="J906" s="10">
        <f>SUM(J901:J905)</f>
        <v>102.22</v>
      </c>
      <c r="K906" s="10">
        <f>SUM(K904:K905)</f>
        <v>24.584000000000003</v>
      </c>
      <c r="L906" s="10">
        <f>SUM(J906:K906)</f>
        <v>126.804</v>
      </c>
      <c r="M906" s="22"/>
      <c r="N906" s="142"/>
      <c r="O906" s="22"/>
      <c r="P906" s="22"/>
      <c r="Q906" s="22"/>
    </row>
    <row r="907" spans="1:17" ht="13.15" customHeight="1" x14ac:dyDescent="0.2">
      <c r="F907" s="3"/>
      <c r="I907"/>
      <c r="J907" s="10"/>
      <c r="K907" s="10"/>
      <c r="L907" s="10"/>
      <c r="M907" s="22"/>
      <c r="N907" s="142"/>
      <c r="O907" s="22"/>
      <c r="P907" s="22"/>
      <c r="Q907" s="22"/>
    </row>
    <row r="908" spans="1:17" x14ac:dyDescent="0.2">
      <c r="A908" s="51" t="s">
        <v>582</v>
      </c>
      <c r="B908" s="258" t="s">
        <v>583</v>
      </c>
      <c r="C908" s="258"/>
      <c r="D908" s="258"/>
      <c r="E908" s="258"/>
      <c r="F908" s="258"/>
      <c r="I908" s="37" t="s">
        <v>3</v>
      </c>
      <c r="M908" s="22"/>
      <c r="N908" s="142"/>
      <c r="O908" s="22"/>
      <c r="P908" s="22"/>
      <c r="Q908" s="22"/>
    </row>
    <row r="909" spans="1:17" x14ac:dyDescent="0.2">
      <c r="A909" s="53" t="s">
        <v>582</v>
      </c>
      <c r="B909" s="126" t="s">
        <v>583</v>
      </c>
      <c r="G909" s="99">
        <v>7.3</v>
      </c>
      <c r="H909" s="7">
        <v>1</v>
      </c>
      <c r="I909" s="38" t="s">
        <v>34</v>
      </c>
      <c r="J909" s="99">
        <v>7.3</v>
      </c>
      <c r="M909" s="22"/>
      <c r="N909" s="142"/>
      <c r="O909" s="22"/>
      <c r="P909" s="22"/>
      <c r="Q909" s="22"/>
    </row>
    <row r="910" spans="1:17" x14ac:dyDescent="0.2">
      <c r="A910" s="53" t="s">
        <v>176</v>
      </c>
      <c r="B910" s="126" t="s">
        <v>420</v>
      </c>
      <c r="G910" s="137">
        <v>16.64</v>
      </c>
      <c r="H910" s="7">
        <v>0.25</v>
      </c>
      <c r="I910" s="38" t="s">
        <v>41</v>
      </c>
      <c r="K910" s="99">
        <f>SUM(G910*H910)</f>
        <v>4.16</v>
      </c>
      <c r="M910" s="22"/>
      <c r="N910" s="142"/>
      <c r="O910" s="22"/>
      <c r="P910" s="22"/>
      <c r="Q910" s="22"/>
    </row>
    <row r="911" spans="1:17" x14ac:dyDescent="0.2">
      <c r="A911" s="53" t="s">
        <v>178</v>
      </c>
      <c r="B911" s="126" t="s">
        <v>421</v>
      </c>
      <c r="G911" s="137">
        <v>14.09</v>
      </c>
      <c r="H911" s="7">
        <v>0.25</v>
      </c>
      <c r="I911" s="38" t="s">
        <v>41</v>
      </c>
      <c r="K911" s="99">
        <f>SUM(G911*H911)</f>
        <v>3.5225</v>
      </c>
      <c r="M911" s="22"/>
      <c r="N911" s="22"/>
      <c r="O911" s="22"/>
      <c r="P911" s="22"/>
      <c r="Q911" s="22"/>
    </row>
    <row r="912" spans="1:17" x14ac:dyDescent="0.2">
      <c r="A912" s="22"/>
      <c r="F912" s="3" t="s">
        <v>14</v>
      </c>
      <c r="I912" s="15"/>
      <c r="J912" s="10">
        <f>SUM(J909:J911)</f>
        <v>7.3</v>
      </c>
      <c r="K912" s="10">
        <f>SUM(K910:K911)</f>
        <v>7.6825000000000001</v>
      </c>
      <c r="L912" s="11">
        <f>SUM(J912:K912)</f>
        <v>14.9825</v>
      </c>
      <c r="M912" s="22"/>
      <c r="N912" s="22"/>
      <c r="O912" s="22"/>
      <c r="P912" s="22"/>
      <c r="Q912" s="22"/>
    </row>
    <row r="913" spans="1:17" x14ac:dyDescent="0.2">
      <c r="A913" s="22"/>
      <c r="F913" s="3"/>
      <c r="I913" s="15"/>
      <c r="J913" s="10"/>
      <c r="K913" s="10"/>
      <c r="L913" s="11"/>
      <c r="M913" s="22"/>
      <c r="N913" s="22"/>
      <c r="O913" s="22"/>
      <c r="P913" s="22"/>
      <c r="Q913" s="22"/>
    </row>
    <row r="914" spans="1:17" x14ac:dyDescent="0.2">
      <c r="A914" s="51" t="s">
        <v>584</v>
      </c>
      <c r="B914" s="258" t="s">
        <v>585</v>
      </c>
      <c r="C914" s="258"/>
      <c r="D914" s="258"/>
      <c r="E914" s="258"/>
      <c r="F914" s="258"/>
      <c r="I914" s="37" t="s">
        <v>67</v>
      </c>
      <c r="M914" s="22"/>
      <c r="N914" s="22"/>
      <c r="O914" s="22"/>
      <c r="P914" s="22"/>
      <c r="Q914" s="22"/>
    </row>
    <row r="915" spans="1:17" x14ac:dyDescent="0.2">
      <c r="A915" s="5" t="s">
        <v>584</v>
      </c>
      <c r="B915" s="126" t="s">
        <v>586</v>
      </c>
      <c r="G915" s="99">
        <v>195.34</v>
      </c>
      <c r="H915" s="7">
        <v>0.35</v>
      </c>
      <c r="I915" s="38" t="s">
        <v>34</v>
      </c>
      <c r="J915" s="99">
        <f>SUM(G915*H915)</f>
        <v>68.369</v>
      </c>
      <c r="M915" s="22"/>
      <c r="N915" s="22"/>
      <c r="O915" s="22"/>
      <c r="P915" s="22"/>
      <c r="Q915" s="22"/>
    </row>
    <row r="916" spans="1:17" x14ac:dyDescent="0.2">
      <c r="A916" s="5" t="s">
        <v>587</v>
      </c>
      <c r="B916" s="126" t="s">
        <v>588</v>
      </c>
      <c r="G916" s="99">
        <v>112.9</v>
      </c>
      <c r="H916" s="7">
        <v>0.35</v>
      </c>
      <c r="I916" s="38" t="s">
        <v>34</v>
      </c>
      <c r="J916" s="99">
        <f>SUM(G916*H916)</f>
        <v>39.515000000000001</v>
      </c>
      <c r="M916" s="22"/>
      <c r="N916" s="22"/>
      <c r="O916" s="22"/>
      <c r="P916" s="22"/>
      <c r="Q916" s="22"/>
    </row>
    <row r="917" spans="1:17" x14ac:dyDescent="0.2">
      <c r="A917" s="5" t="s">
        <v>176</v>
      </c>
      <c r="B917" s="126" t="s">
        <v>420</v>
      </c>
      <c r="G917" s="137">
        <v>16.64</v>
      </c>
      <c r="H917" s="7">
        <v>0.8</v>
      </c>
      <c r="I917" s="38" t="s">
        <v>41</v>
      </c>
      <c r="K917" s="99">
        <f>SUM(G917*H917)</f>
        <v>13.312000000000001</v>
      </c>
      <c r="M917" s="22"/>
      <c r="N917" s="22"/>
      <c r="O917" s="22"/>
      <c r="P917" s="22"/>
      <c r="Q917" s="22"/>
    </row>
    <row r="918" spans="1:17" x14ac:dyDescent="0.2">
      <c r="A918" s="5" t="s">
        <v>178</v>
      </c>
      <c r="B918" s="126" t="s">
        <v>421</v>
      </c>
      <c r="G918" s="137">
        <v>14.09</v>
      </c>
      <c r="H918" s="7">
        <v>0.8</v>
      </c>
      <c r="I918" s="38" t="s">
        <v>41</v>
      </c>
      <c r="K918" s="99">
        <f>SUM(G918*H918)</f>
        <v>11.272</v>
      </c>
      <c r="M918" s="22"/>
      <c r="N918" s="22"/>
      <c r="O918" s="22"/>
      <c r="P918" s="22"/>
      <c r="Q918" s="22"/>
    </row>
    <row r="919" spans="1:17" x14ac:dyDescent="0.2">
      <c r="F919" s="3" t="s">
        <v>14</v>
      </c>
      <c r="I919" s="167"/>
      <c r="J919" s="11">
        <f>SUM(J915:J918)</f>
        <v>107.884</v>
      </c>
      <c r="K919" s="11">
        <f>SUM(K917:K918)</f>
        <v>24.584000000000003</v>
      </c>
      <c r="L919" s="11">
        <f>SUM(J919:K919)</f>
        <v>132.46800000000002</v>
      </c>
      <c r="M919" s="22"/>
      <c r="N919" s="22"/>
      <c r="O919" s="22"/>
      <c r="P919" s="22"/>
      <c r="Q919" s="22"/>
    </row>
    <row r="920" spans="1:17" x14ac:dyDescent="0.2">
      <c r="A920" s="22"/>
      <c r="B920" s="22"/>
      <c r="C920" s="22"/>
      <c r="D920" s="22"/>
      <c r="E920" s="22"/>
      <c r="F920" s="51"/>
      <c r="I920" s="15"/>
      <c r="J920" s="10"/>
      <c r="K920" s="10"/>
      <c r="L920" s="11"/>
      <c r="M920" s="22"/>
      <c r="N920" s="22"/>
      <c r="O920" s="22"/>
      <c r="P920" s="22"/>
      <c r="Q920" s="22"/>
    </row>
    <row r="921" spans="1:17" ht="20.45" customHeight="1" x14ac:dyDescent="0.2">
      <c r="A921" s="51" t="s">
        <v>589</v>
      </c>
      <c r="B921" s="242" t="s">
        <v>590</v>
      </c>
      <c r="C921" s="242"/>
      <c r="D921" s="242"/>
      <c r="E921" s="242"/>
      <c r="F921" s="242"/>
      <c r="I921" s="37" t="s">
        <v>34</v>
      </c>
      <c r="M921" s="22"/>
      <c r="N921" s="22"/>
      <c r="O921" s="22"/>
      <c r="P921" s="22"/>
      <c r="Q921" s="22"/>
    </row>
    <row r="922" spans="1:17" x14ac:dyDescent="0.2">
      <c r="A922" s="135" t="s">
        <v>591</v>
      </c>
      <c r="B922" s="136" t="s">
        <v>592</v>
      </c>
      <c r="C922" s="206"/>
      <c r="D922" s="206"/>
      <c r="E922" s="206"/>
      <c r="F922" s="206"/>
      <c r="G922" s="137">
        <v>10.66</v>
      </c>
      <c r="H922" s="138">
        <v>3</v>
      </c>
      <c r="I922" s="173" t="s">
        <v>34</v>
      </c>
      <c r="J922" s="137">
        <f>SUM(G922*H922)</f>
        <v>31.98</v>
      </c>
      <c r="M922" s="22"/>
      <c r="N922" s="22"/>
      <c r="O922" s="22"/>
      <c r="P922" s="22"/>
      <c r="Q922" s="22"/>
    </row>
    <row r="923" spans="1:17" ht="18" customHeight="1" x14ac:dyDescent="0.2">
      <c r="A923" s="53" t="s">
        <v>593</v>
      </c>
      <c r="B923" s="238" t="s">
        <v>594</v>
      </c>
      <c r="C923" s="238"/>
      <c r="D923" s="238"/>
      <c r="E923" s="238"/>
      <c r="F923" s="238"/>
      <c r="G923" s="99">
        <v>1.61</v>
      </c>
      <c r="H923" s="7">
        <v>1</v>
      </c>
      <c r="I923" s="38" t="s">
        <v>34</v>
      </c>
      <c r="J923" s="137">
        <f>SUM(G923*H923)</f>
        <v>1.61</v>
      </c>
      <c r="M923" s="22"/>
      <c r="N923" s="22"/>
      <c r="O923" s="22"/>
      <c r="P923" s="22"/>
      <c r="Q923" s="22"/>
    </row>
    <row r="924" spans="1:17" x14ac:dyDescent="0.2">
      <c r="A924" s="135" t="s">
        <v>589</v>
      </c>
      <c r="B924" s="257" t="s">
        <v>595</v>
      </c>
      <c r="C924" s="257"/>
      <c r="D924" s="257"/>
      <c r="E924" s="257"/>
      <c r="F924" s="257"/>
      <c r="G924" s="159">
        <v>21.9</v>
      </c>
      <c r="H924" s="160">
        <v>1</v>
      </c>
      <c r="I924" s="161" t="s">
        <v>34</v>
      </c>
      <c r="J924" s="137">
        <f>SUM(G924*H924)</f>
        <v>21.9</v>
      </c>
      <c r="K924" s="151"/>
      <c r="L924" s="151"/>
      <c r="M924" s="22"/>
      <c r="N924" s="22"/>
      <c r="O924" s="22"/>
      <c r="P924" s="22"/>
      <c r="Q924" s="22"/>
    </row>
    <row r="925" spans="1:17" x14ac:dyDescent="0.2">
      <c r="A925" s="135" t="s">
        <v>176</v>
      </c>
      <c r="B925" s="136" t="s">
        <v>420</v>
      </c>
      <c r="C925" s="24"/>
      <c r="D925" s="24"/>
      <c r="E925" s="24"/>
      <c r="F925" s="24"/>
      <c r="G925" s="137">
        <v>16.64</v>
      </c>
      <c r="H925" s="138">
        <v>0.6</v>
      </c>
      <c r="I925" s="173" t="s">
        <v>41</v>
      </c>
      <c r="J925" s="140"/>
      <c r="K925" s="140">
        <f>SUM(G925*H925)</f>
        <v>9.984</v>
      </c>
      <c r="L925" s="151"/>
      <c r="M925" s="22"/>
      <c r="N925" s="22"/>
      <c r="O925" s="22"/>
      <c r="P925" s="22"/>
      <c r="Q925" s="22"/>
    </row>
    <row r="926" spans="1:17" x14ac:dyDescent="0.2">
      <c r="A926" s="135" t="s">
        <v>178</v>
      </c>
      <c r="B926" s="136" t="s">
        <v>421</v>
      </c>
      <c r="C926" s="24"/>
      <c r="D926" s="24"/>
      <c r="E926" s="24"/>
      <c r="F926" s="24"/>
      <c r="G926" s="137">
        <v>14.09</v>
      </c>
      <c r="H926" s="138">
        <v>0.6</v>
      </c>
      <c r="I926" s="173" t="s">
        <v>41</v>
      </c>
      <c r="J926" s="140"/>
      <c r="K926" s="140">
        <f>SUM(G926*H926)</f>
        <v>8.4539999999999988</v>
      </c>
      <c r="L926" s="151"/>
      <c r="M926" s="22"/>
      <c r="N926" s="22"/>
      <c r="O926" s="22"/>
      <c r="P926" s="22"/>
      <c r="Q926" s="22"/>
    </row>
    <row r="927" spans="1:17" x14ac:dyDescent="0.2">
      <c r="A927" s="24"/>
      <c r="B927" s="24"/>
      <c r="C927" s="24"/>
      <c r="D927" s="24"/>
      <c r="E927" s="24"/>
      <c r="F927" s="133" t="s">
        <v>14</v>
      </c>
      <c r="G927" s="151"/>
      <c r="H927" s="160"/>
      <c r="J927" s="156">
        <f>SUM(J922:J926)</f>
        <v>55.49</v>
      </c>
      <c r="K927" s="158">
        <f>SUM(K925:K926)-0.01</f>
        <v>18.427999999999997</v>
      </c>
      <c r="L927" s="156">
        <f>SUM(J927:K927)</f>
        <v>73.918000000000006</v>
      </c>
      <c r="M927" s="22"/>
      <c r="N927" s="22"/>
      <c r="O927" s="22"/>
      <c r="P927" s="22"/>
      <c r="Q927" s="22"/>
    </row>
    <row r="928" spans="1:17" x14ac:dyDescent="0.2">
      <c r="A928" s="22"/>
      <c r="B928" s="22"/>
      <c r="C928" s="22"/>
      <c r="D928" s="22"/>
      <c r="E928" s="22"/>
      <c r="F928" s="51"/>
      <c r="I928" s="15"/>
      <c r="J928" s="10"/>
      <c r="K928" s="10"/>
      <c r="L928" s="11"/>
      <c r="M928" s="22"/>
      <c r="N928" s="22"/>
      <c r="O928" s="22"/>
      <c r="P928" s="22"/>
      <c r="Q928" s="22"/>
    </row>
    <row r="929" spans="1:17" x14ac:dyDescent="0.2">
      <c r="A929" s="51" t="s">
        <v>596</v>
      </c>
      <c r="B929" s="262" t="s">
        <v>597</v>
      </c>
      <c r="C929" s="262"/>
      <c r="D929" s="262"/>
      <c r="E929" s="262"/>
      <c r="F929" s="262"/>
      <c r="I929" s="37" t="s">
        <v>67</v>
      </c>
      <c r="J929" s="10"/>
      <c r="K929" s="10"/>
      <c r="L929" s="11"/>
      <c r="M929" s="22"/>
      <c r="N929" s="22"/>
      <c r="O929" s="22"/>
      <c r="P929" s="22"/>
      <c r="Q929" s="22"/>
    </row>
    <row r="930" spans="1:17" ht="13.15" customHeight="1" x14ac:dyDescent="0.2">
      <c r="A930" s="163" t="s">
        <v>596</v>
      </c>
      <c r="B930" s="207" t="s">
        <v>597</v>
      </c>
      <c r="C930" s="207"/>
      <c r="D930" s="207"/>
      <c r="E930" s="207"/>
      <c r="F930" s="163"/>
      <c r="G930" s="159">
        <v>180.61</v>
      </c>
      <c r="H930" s="160">
        <v>0.35</v>
      </c>
      <c r="I930" s="38" t="s">
        <v>34</v>
      </c>
      <c r="J930" s="159">
        <f>SUM(G930*H930)</f>
        <v>63.213500000000003</v>
      </c>
      <c r="K930" s="158"/>
      <c r="L930" s="156"/>
      <c r="M930" s="22"/>
      <c r="N930" s="22"/>
      <c r="O930" s="22"/>
      <c r="P930" s="22"/>
      <c r="Q930" s="22"/>
    </row>
    <row r="931" spans="1:17" x14ac:dyDescent="0.2">
      <c r="A931" s="163" t="s">
        <v>176</v>
      </c>
      <c r="B931" s="164" t="s">
        <v>420</v>
      </c>
      <c r="C931" s="151"/>
      <c r="D931" s="151"/>
      <c r="E931" s="151"/>
      <c r="F931" s="151"/>
      <c r="G931" s="137">
        <v>16.64</v>
      </c>
      <c r="H931" s="160">
        <v>0.25</v>
      </c>
      <c r="I931" s="161" t="s">
        <v>41</v>
      </c>
      <c r="J931" s="151"/>
      <c r="K931" s="159">
        <f>SUM(G931*H931)</f>
        <v>4.16</v>
      </c>
      <c r="L931" s="156"/>
      <c r="M931" s="22"/>
      <c r="N931" s="22"/>
      <c r="O931" s="22"/>
      <c r="P931" s="22"/>
      <c r="Q931" s="22"/>
    </row>
    <row r="932" spans="1:17" x14ac:dyDescent="0.2">
      <c r="A932" s="163" t="s">
        <v>178</v>
      </c>
      <c r="B932" s="164" t="s">
        <v>421</v>
      </c>
      <c r="C932" s="151"/>
      <c r="D932" s="151"/>
      <c r="E932" s="151"/>
      <c r="F932" s="151"/>
      <c r="G932" s="137">
        <v>14.09</v>
      </c>
      <c r="H932" s="160">
        <v>0.25</v>
      </c>
      <c r="I932" s="161" t="s">
        <v>41</v>
      </c>
      <c r="J932" s="151"/>
      <c r="K932" s="159">
        <f>SUM(G932*H932)</f>
        <v>3.5225</v>
      </c>
      <c r="L932" s="156"/>
      <c r="M932" s="142"/>
      <c r="N932" s="142"/>
      <c r="O932" s="22"/>
      <c r="P932" s="22"/>
      <c r="Q932" s="22"/>
    </row>
    <row r="933" spans="1:17" x14ac:dyDescent="0.2">
      <c r="A933" s="157"/>
      <c r="B933" s="208"/>
      <c r="C933" s="151"/>
      <c r="D933" s="151"/>
      <c r="E933" s="151"/>
      <c r="F933" s="157" t="s">
        <v>14</v>
      </c>
      <c r="G933" s="151"/>
      <c r="H933" s="160"/>
      <c r="J933" s="156">
        <f>SUM(J930:J932)</f>
        <v>63.213500000000003</v>
      </c>
      <c r="K933" s="158">
        <f>SUM(K931:K932)</f>
        <v>7.6825000000000001</v>
      </c>
      <c r="L933" s="156">
        <f>SUM(J933:K933)</f>
        <v>70.896000000000001</v>
      </c>
      <c r="M933" s="22"/>
      <c r="N933" s="22"/>
      <c r="O933" s="22"/>
      <c r="P933" s="22"/>
      <c r="Q933" s="22"/>
    </row>
    <row r="934" spans="1:17" x14ac:dyDescent="0.2">
      <c r="A934" s="3"/>
      <c r="B934" s="209"/>
      <c r="F934" s="157"/>
      <c r="G934" s="151"/>
      <c r="H934" s="160"/>
      <c r="J934" s="156"/>
      <c r="K934" s="158"/>
      <c r="L934" s="156"/>
      <c r="M934" s="22"/>
      <c r="N934" s="22"/>
      <c r="O934" s="22"/>
      <c r="P934" s="22"/>
      <c r="Q934" s="22"/>
    </row>
    <row r="935" spans="1:17" ht="30.6" customHeight="1" x14ac:dyDescent="0.2">
      <c r="A935" s="51" t="s">
        <v>598</v>
      </c>
      <c r="B935" s="260" t="s">
        <v>599</v>
      </c>
      <c r="C935" s="260"/>
      <c r="D935" s="260"/>
      <c r="E935" s="260"/>
      <c r="F935" s="260"/>
      <c r="I935" s="37" t="s">
        <v>67</v>
      </c>
      <c r="J935" s="10"/>
      <c r="K935" s="10"/>
      <c r="L935" s="11"/>
      <c r="M935" s="22"/>
      <c r="N935" s="22"/>
      <c r="O935" s="22"/>
      <c r="P935" s="22"/>
      <c r="Q935" s="22"/>
    </row>
    <row r="936" spans="1:17" s="108" customFormat="1" ht="18.600000000000001" customHeight="1" x14ac:dyDescent="0.2">
      <c r="A936" s="53" t="s">
        <v>598</v>
      </c>
      <c r="B936" s="261" t="s">
        <v>600</v>
      </c>
      <c r="C936" s="261"/>
      <c r="D936" s="261"/>
      <c r="E936" s="261"/>
      <c r="F936" s="261"/>
      <c r="G936" s="64">
        <v>428.96</v>
      </c>
      <c r="H936" s="55">
        <v>0.35</v>
      </c>
      <c r="I936" s="56" t="s">
        <v>34</v>
      </c>
      <c r="J936" s="64">
        <f>SUM(G936*H936)</f>
        <v>150.136</v>
      </c>
      <c r="K936" s="65"/>
      <c r="L936" s="68"/>
      <c r="M936" s="145"/>
      <c r="N936" s="145"/>
      <c r="O936" s="145"/>
      <c r="P936" s="145"/>
      <c r="Q936" s="145"/>
    </row>
    <row r="937" spans="1:17" x14ac:dyDescent="0.2">
      <c r="A937" s="135" t="s">
        <v>176</v>
      </c>
      <c r="B937" s="164" t="s">
        <v>420</v>
      </c>
      <c r="C937" s="151"/>
      <c r="D937" s="151"/>
      <c r="E937" s="151"/>
      <c r="F937" s="151"/>
      <c r="G937" s="137">
        <v>16.64</v>
      </c>
      <c r="H937" s="138">
        <v>1</v>
      </c>
      <c r="I937" s="173" t="s">
        <v>41</v>
      </c>
      <c r="J937" s="24"/>
      <c r="K937" s="140">
        <f>SUM(G937*H937)</f>
        <v>16.64</v>
      </c>
      <c r="L937" s="183"/>
      <c r="M937" s="22"/>
      <c r="N937" s="22"/>
      <c r="O937" s="22"/>
      <c r="P937" s="22"/>
      <c r="Q937" s="22"/>
    </row>
    <row r="938" spans="1:17" x14ac:dyDescent="0.2">
      <c r="A938" s="135" t="s">
        <v>178</v>
      </c>
      <c r="B938" s="164" t="s">
        <v>421</v>
      </c>
      <c r="C938" s="151"/>
      <c r="D938" s="151"/>
      <c r="E938" s="151"/>
      <c r="F938" s="151"/>
      <c r="G938" s="137">
        <v>14.09</v>
      </c>
      <c r="H938" s="138">
        <v>1</v>
      </c>
      <c r="I938" s="173" t="s">
        <v>41</v>
      </c>
      <c r="J938" s="24"/>
      <c r="K938" s="140">
        <f>SUM(G938*H938)</f>
        <v>14.09</v>
      </c>
      <c r="L938" s="183"/>
      <c r="M938" s="22"/>
      <c r="N938" s="22"/>
      <c r="O938" s="22"/>
      <c r="P938" s="22"/>
      <c r="Q938" s="22"/>
    </row>
    <row r="939" spans="1:17" x14ac:dyDescent="0.2">
      <c r="A939" s="133"/>
      <c r="B939" s="208"/>
      <c r="C939" s="151"/>
      <c r="D939" s="151"/>
      <c r="E939" s="151"/>
      <c r="F939" s="157" t="s">
        <v>14</v>
      </c>
      <c r="G939" s="24"/>
      <c r="H939" s="138"/>
      <c r="I939" s="23"/>
      <c r="J939" s="183">
        <f>SUM(J936:J938)</f>
        <v>150.136</v>
      </c>
      <c r="K939" s="182">
        <f>SUM(K937:K938)</f>
        <v>30.73</v>
      </c>
      <c r="L939" s="183">
        <f>SUM(J939:K939)</f>
        <v>180.86599999999999</v>
      </c>
      <c r="M939" s="22"/>
      <c r="N939" s="22"/>
      <c r="O939" s="22"/>
      <c r="P939" s="22"/>
      <c r="Q939" s="22"/>
    </row>
    <row r="940" spans="1:17" x14ac:dyDescent="0.2">
      <c r="A940" s="51"/>
      <c r="B940" s="209"/>
      <c r="F940" s="3"/>
      <c r="G940" s="22"/>
      <c r="H940" s="22"/>
      <c r="I940" s="125"/>
      <c r="J940" s="65"/>
      <c r="K940" s="65"/>
      <c r="L940" s="68"/>
      <c r="M940" s="22"/>
      <c r="N940" s="22"/>
      <c r="O940" s="22"/>
      <c r="P940" s="22"/>
      <c r="Q940" s="22"/>
    </row>
    <row r="941" spans="1:17" ht="28.9" customHeight="1" x14ac:dyDescent="0.2">
      <c r="A941" s="51" t="s">
        <v>601</v>
      </c>
      <c r="B941" s="260" t="s">
        <v>602</v>
      </c>
      <c r="C941" s="260"/>
      <c r="D941" s="260"/>
      <c r="E941" s="260"/>
      <c r="F941" s="260"/>
      <c r="G941" s="22"/>
      <c r="H941" s="22"/>
      <c r="I941" s="62" t="s">
        <v>67</v>
      </c>
      <c r="J941" s="65"/>
      <c r="K941" s="65"/>
      <c r="L941" s="68"/>
      <c r="M941" s="22"/>
      <c r="N941" s="22"/>
      <c r="O941" s="22"/>
      <c r="P941" s="22"/>
      <c r="Q941" s="22"/>
    </row>
    <row r="942" spans="1:17" s="108" customFormat="1" ht="17.45" customHeight="1" x14ac:dyDescent="0.2">
      <c r="A942" s="53" t="s">
        <v>601</v>
      </c>
      <c r="B942" s="261" t="s">
        <v>603</v>
      </c>
      <c r="C942" s="261"/>
      <c r="D942" s="261"/>
      <c r="E942" s="261"/>
      <c r="F942" s="261"/>
      <c r="G942" s="64">
        <v>360.37</v>
      </c>
      <c r="H942" s="55">
        <v>0.35</v>
      </c>
      <c r="I942" s="56" t="s">
        <v>34</v>
      </c>
      <c r="J942" s="64">
        <f>SUM(G942*H942)</f>
        <v>126.12949999999999</v>
      </c>
      <c r="K942" s="65"/>
      <c r="L942" s="68"/>
      <c r="M942" s="145"/>
      <c r="N942" s="145"/>
      <c r="O942" s="145"/>
      <c r="P942" s="145"/>
      <c r="Q942" s="145"/>
    </row>
    <row r="943" spans="1:17" x14ac:dyDescent="0.2">
      <c r="A943" s="135" t="s">
        <v>176</v>
      </c>
      <c r="B943" s="164" t="s">
        <v>420</v>
      </c>
      <c r="C943" s="151"/>
      <c r="D943" s="151"/>
      <c r="E943" s="151"/>
      <c r="F943" s="151"/>
      <c r="G943" s="137">
        <v>16.64</v>
      </c>
      <c r="H943" s="138">
        <v>0.9</v>
      </c>
      <c r="I943" s="173" t="s">
        <v>41</v>
      </c>
      <c r="J943" s="24"/>
      <c r="K943" s="140">
        <f>SUM(G943*H943)</f>
        <v>14.976000000000001</v>
      </c>
      <c r="L943" s="183"/>
      <c r="M943" s="22"/>
      <c r="N943" s="22"/>
      <c r="O943" s="22"/>
      <c r="P943" s="22"/>
      <c r="Q943" s="22"/>
    </row>
    <row r="944" spans="1:17" x14ac:dyDescent="0.2">
      <c r="A944" s="135" t="s">
        <v>178</v>
      </c>
      <c r="B944" s="164" t="s">
        <v>421</v>
      </c>
      <c r="C944" s="151"/>
      <c r="D944" s="151"/>
      <c r="E944" s="151"/>
      <c r="F944" s="151"/>
      <c r="G944" s="137">
        <v>14.09</v>
      </c>
      <c r="H944" s="138">
        <v>0.9</v>
      </c>
      <c r="I944" s="173" t="s">
        <v>41</v>
      </c>
      <c r="J944" s="24"/>
      <c r="K944" s="140">
        <f>SUM(G944*H944)</f>
        <v>12.681000000000001</v>
      </c>
      <c r="L944" s="183"/>
      <c r="M944" s="22"/>
      <c r="N944" s="22"/>
      <c r="O944" s="22"/>
      <c r="P944" s="22"/>
      <c r="Q944" s="22"/>
    </row>
    <row r="945" spans="1:17" x14ac:dyDescent="0.2">
      <c r="A945" s="133"/>
      <c r="B945" s="208"/>
      <c r="C945" s="151"/>
      <c r="D945" s="151"/>
      <c r="E945" s="151"/>
      <c r="F945" s="157" t="s">
        <v>14</v>
      </c>
      <c r="G945" s="24"/>
      <c r="H945" s="138"/>
      <c r="I945" s="23"/>
      <c r="J945" s="183">
        <f>SUM(J942:J944)</f>
        <v>126.12949999999999</v>
      </c>
      <c r="K945" s="182">
        <f>SUM(K943:K944)</f>
        <v>27.657000000000004</v>
      </c>
      <c r="L945" s="183">
        <f>SUM(J945:K945)</f>
        <v>153.78649999999999</v>
      </c>
      <c r="M945" s="22"/>
      <c r="N945" s="22"/>
      <c r="O945" s="22"/>
      <c r="P945" s="22"/>
      <c r="Q945" s="22"/>
    </row>
    <row r="946" spans="1:17" x14ac:dyDescent="0.2">
      <c r="A946" s="51"/>
      <c r="B946" s="209"/>
      <c r="F946" s="3"/>
      <c r="G946" s="22"/>
      <c r="H946" s="22"/>
      <c r="I946" s="125"/>
      <c r="J946" s="65"/>
      <c r="K946" s="65"/>
      <c r="L946" s="68"/>
      <c r="M946" s="22"/>
      <c r="N946" s="22"/>
      <c r="O946" s="22"/>
      <c r="P946" s="22"/>
      <c r="Q946" s="22"/>
    </row>
    <row r="947" spans="1:17" ht="30" customHeight="1" x14ac:dyDescent="0.2">
      <c r="A947" s="51" t="s">
        <v>604</v>
      </c>
      <c r="B947" s="260" t="s">
        <v>605</v>
      </c>
      <c r="C947" s="260"/>
      <c r="D947" s="260"/>
      <c r="E947" s="260"/>
      <c r="F947" s="260"/>
      <c r="G947" s="22"/>
      <c r="H947" s="22"/>
      <c r="I947" s="62" t="s">
        <v>67</v>
      </c>
      <c r="J947" s="65"/>
      <c r="K947" s="65"/>
      <c r="L947" s="68"/>
      <c r="M947" s="22"/>
      <c r="N947" s="22"/>
      <c r="O947" s="22"/>
      <c r="P947" s="22"/>
      <c r="Q947" s="22"/>
    </row>
    <row r="948" spans="1:17" s="108" customFormat="1" ht="19.899999999999999" customHeight="1" x14ac:dyDescent="0.2">
      <c r="A948" s="53" t="s">
        <v>604</v>
      </c>
      <c r="B948" s="261" t="s">
        <v>606</v>
      </c>
      <c r="C948" s="261"/>
      <c r="D948" s="261"/>
      <c r="E948" s="261"/>
      <c r="F948" s="261"/>
      <c r="G948" s="64">
        <v>301.43</v>
      </c>
      <c r="H948" s="55">
        <v>0.35</v>
      </c>
      <c r="I948" s="56" t="s">
        <v>34</v>
      </c>
      <c r="J948" s="64">
        <f>SUM(G948*H948)</f>
        <v>105.5005</v>
      </c>
      <c r="K948" s="65"/>
      <c r="L948" s="68"/>
      <c r="M948" s="145"/>
      <c r="N948" s="145"/>
      <c r="O948" s="145"/>
      <c r="P948" s="145"/>
      <c r="Q948" s="145"/>
    </row>
    <row r="949" spans="1:17" x14ac:dyDescent="0.2">
      <c r="A949" s="135" t="s">
        <v>176</v>
      </c>
      <c r="B949" s="164" t="s">
        <v>420</v>
      </c>
      <c r="C949" s="151"/>
      <c r="D949" s="151"/>
      <c r="E949" s="151"/>
      <c r="F949" s="151"/>
      <c r="G949" s="162">
        <v>16.64</v>
      </c>
      <c r="H949" s="160">
        <v>0.7</v>
      </c>
      <c r="I949" s="161" t="s">
        <v>41</v>
      </c>
      <c r="J949" s="151"/>
      <c r="K949" s="159">
        <f>SUM(G949*H949)</f>
        <v>11.648</v>
      </c>
      <c r="L949" s="156"/>
      <c r="M949" s="22"/>
      <c r="N949" s="22"/>
      <c r="O949" s="22"/>
      <c r="P949" s="22"/>
      <c r="Q949" s="22"/>
    </row>
    <row r="950" spans="1:17" x14ac:dyDescent="0.2">
      <c r="A950" s="135" t="s">
        <v>178</v>
      </c>
      <c r="B950" s="164" t="s">
        <v>421</v>
      </c>
      <c r="C950" s="151"/>
      <c r="D950" s="151"/>
      <c r="E950" s="151"/>
      <c r="F950" s="151"/>
      <c r="G950" s="162">
        <v>14.09</v>
      </c>
      <c r="H950" s="160">
        <v>0.7</v>
      </c>
      <c r="I950" s="161" t="s">
        <v>41</v>
      </c>
      <c r="J950" s="151"/>
      <c r="K950" s="159">
        <f>SUM(G950*H950)</f>
        <v>9.8629999999999995</v>
      </c>
      <c r="L950" s="156"/>
      <c r="M950" s="22"/>
      <c r="N950" s="22"/>
      <c r="O950" s="22"/>
      <c r="P950" s="22"/>
      <c r="Q950" s="22"/>
    </row>
    <row r="951" spans="1:17" x14ac:dyDescent="0.2">
      <c r="A951" s="157"/>
      <c r="B951" s="208"/>
      <c r="C951" s="151"/>
      <c r="D951" s="151"/>
      <c r="E951" s="151"/>
      <c r="F951" s="157" t="s">
        <v>14</v>
      </c>
      <c r="G951" s="151"/>
      <c r="H951" s="160"/>
      <c r="J951" s="156">
        <f>SUM(J948:J950)</f>
        <v>105.5005</v>
      </c>
      <c r="K951" s="158">
        <f>SUM(K949:K950)</f>
        <v>21.510999999999999</v>
      </c>
      <c r="L951" s="156">
        <f>SUM(J951:K951)</f>
        <v>127.0115</v>
      </c>
      <c r="M951" s="22"/>
      <c r="N951" s="22"/>
      <c r="O951" s="22"/>
      <c r="P951" s="22"/>
      <c r="Q951" s="22"/>
    </row>
    <row r="952" spans="1:17" x14ac:dyDescent="0.2">
      <c r="A952" s="3"/>
      <c r="B952" s="209"/>
      <c r="F952" s="3"/>
      <c r="I952" s="15"/>
      <c r="J952" s="10"/>
      <c r="K952" s="10"/>
      <c r="L952" s="11"/>
      <c r="M952" s="22"/>
      <c r="N952" s="22"/>
      <c r="O952" s="22"/>
      <c r="P952" s="22"/>
      <c r="Q952" s="22"/>
    </row>
    <row r="953" spans="1:17" x14ac:dyDescent="0.2">
      <c r="A953" s="51" t="s">
        <v>607</v>
      </c>
      <c r="B953" s="263" t="s">
        <v>608</v>
      </c>
      <c r="C953" s="263"/>
      <c r="D953" s="263"/>
      <c r="E953" s="263"/>
      <c r="F953" s="263"/>
      <c r="G953" s="22"/>
      <c r="H953" s="22"/>
      <c r="I953" s="62" t="s">
        <v>67</v>
      </c>
      <c r="J953" s="65"/>
      <c r="K953" s="65"/>
      <c r="L953" s="68"/>
      <c r="M953" s="22"/>
      <c r="N953" s="22"/>
      <c r="O953" s="22"/>
      <c r="P953" s="22"/>
      <c r="Q953" s="22"/>
    </row>
    <row r="954" spans="1:17" x14ac:dyDescent="0.2">
      <c r="A954" s="163" t="s">
        <v>607</v>
      </c>
      <c r="B954" s="207" t="s">
        <v>608</v>
      </c>
      <c r="C954" s="207"/>
      <c r="D954" s="207"/>
      <c r="E954" s="207"/>
      <c r="F954" s="163"/>
      <c r="G954" s="140">
        <v>91.69</v>
      </c>
      <c r="H954" s="138">
        <v>0.35</v>
      </c>
      <c r="I954" s="56" t="s">
        <v>34</v>
      </c>
      <c r="J954" s="140">
        <f>SUM(G954*H954)</f>
        <v>32.091499999999996</v>
      </c>
      <c r="K954" s="182"/>
      <c r="L954" s="183"/>
      <c r="M954" s="22"/>
      <c r="N954" s="22"/>
      <c r="O954" s="22"/>
      <c r="P954" s="22"/>
      <c r="Q954" s="22"/>
    </row>
    <row r="955" spans="1:17" x14ac:dyDescent="0.2">
      <c r="A955" s="163" t="s">
        <v>176</v>
      </c>
      <c r="B955" s="164" t="s">
        <v>420</v>
      </c>
      <c r="C955" s="151"/>
      <c r="D955" s="151"/>
      <c r="E955" s="151"/>
      <c r="F955" s="151"/>
      <c r="G955" s="137">
        <v>16.64</v>
      </c>
      <c r="H955" s="138">
        <v>0.08</v>
      </c>
      <c r="I955" s="173" t="s">
        <v>41</v>
      </c>
      <c r="J955" s="24"/>
      <c r="K955" s="140">
        <f>SUM(G955*H955)</f>
        <v>1.3312000000000002</v>
      </c>
      <c r="L955" s="183"/>
      <c r="M955" s="22"/>
      <c r="N955" s="22"/>
      <c r="O955" s="22"/>
      <c r="P955" s="22"/>
      <c r="Q955" s="22"/>
    </row>
    <row r="956" spans="1:17" x14ac:dyDescent="0.2">
      <c r="A956" s="163" t="s">
        <v>178</v>
      </c>
      <c r="B956" s="164" t="s">
        <v>421</v>
      </c>
      <c r="C956" s="151"/>
      <c r="D956" s="151"/>
      <c r="E956" s="151"/>
      <c r="F956" s="151"/>
      <c r="G956" s="137">
        <v>14.09</v>
      </c>
      <c r="H956" s="160">
        <v>0.08</v>
      </c>
      <c r="I956" s="161" t="s">
        <v>41</v>
      </c>
      <c r="J956" s="151"/>
      <c r="K956" s="140">
        <f>SUM(G956*H956)</f>
        <v>1.1272</v>
      </c>
      <c r="L956" s="156"/>
      <c r="M956" s="22"/>
      <c r="N956" s="22"/>
      <c r="O956" s="22"/>
      <c r="P956" s="22"/>
      <c r="Q956" s="22"/>
    </row>
    <row r="957" spans="1:17" x14ac:dyDescent="0.2">
      <c r="A957" s="157"/>
      <c r="B957" s="208"/>
      <c r="C957" s="151"/>
      <c r="D957" s="151"/>
      <c r="E957" s="151"/>
      <c r="F957" s="157" t="s">
        <v>14</v>
      </c>
      <c r="G957" s="151"/>
      <c r="H957" s="160"/>
      <c r="J957" s="156">
        <f>SUM(J954:J956)</f>
        <v>32.091499999999996</v>
      </c>
      <c r="K957" s="158">
        <f>SUM(K955:K956)</f>
        <v>2.4584000000000001</v>
      </c>
      <c r="L957" s="156">
        <f>SUM(J957:K957)-0.01</f>
        <v>34.539899999999996</v>
      </c>
      <c r="M957" s="22"/>
      <c r="N957" s="22"/>
      <c r="O957" s="22"/>
      <c r="P957" s="22"/>
      <c r="Q957" s="22"/>
    </row>
    <row r="958" spans="1:17" x14ac:dyDescent="0.2">
      <c r="A958" s="157"/>
      <c r="B958" s="208"/>
      <c r="C958" s="151"/>
      <c r="D958" s="151"/>
      <c r="E958" s="151"/>
      <c r="F958" s="157"/>
      <c r="G958" s="151"/>
      <c r="H958" s="160"/>
      <c r="J958" s="156"/>
      <c r="K958" s="158"/>
      <c r="L958" s="156"/>
      <c r="M958" s="22"/>
      <c r="N958" s="22"/>
      <c r="O958" s="22"/>
      <c r="P958" s="22"/>
      <c r="Q958" s="22"/>
    </row>
    <row r="959" spans="1:17" x14ac:dyDescent="0.2">
      <c r="A959" s="51" t="s">
        <v>609</v>
      </c>
      <c r="B959" s="263" t="s">
        <v>610</v>
      </c>
      <c r="C959" s="263"/>
      <c r="D959" s="263"/>
      <c r="E959" s="263"/>
      <c r="F959" s="263"/>
      <c r="I959" s="37" t="s">
        <v>34</v>
      </c>
      <c r="J959" s="10"/>
      <c r="K959" s="10"/>
      <c r="L959" s="11"/>
      <c r="M959" s="22"/>
      <c r="N959" s="22"/>
      <c r="O959" s="22"/>
      <c r="P959" s="22"/>
      <c r="Q959" s="22"/>
    </row>
    <row r="960" spans="1:17" x14ac:dyDescent="0.2">
      <c r="A960" s="163" t="s">
        <v>609</v>
      </c>
      <c r="B960" s="207" t="s">
        <v>610</v>
      </c>
      <c r="C960" s="207"/>
      <c r="D960" s="207"/>
      <c r="E960" s="207"/>
      <c r="F960" s="163"/>
      <c r="G960" s="140">
        <v>53.91</v>
      </c>
      <c r="H960" s="138">
        <v>1</v>
      </c>
      <c r="I960" s="173" t="s">
        <v>34</v>
      </c>
      <c r="J960" s="140">
        <f>SUM(G960*H960)</f>
        <v>53.91</v>
      </c>
      <c r="K960" s="182"/>
      <c r="L960" s="156"/>
      <c r="M960" s="22"/>
      <c r="N960" s="22"/>
      <c r="O960" s="22"/>
      <c r="P960" s="22"/>
      <c r="Q960" s="22"/>
    </row>
    <row r="961" spans="1:17" x14ac:dyDescent="0.2">
      <c r="A961" s="163" t="s">
        <v>176</v>
      </c>
      <c r="B961" s="164" t="s">
        <v>420</v>
      </c>
      <c r="C961" s="151"/>
      <c r="D961" s="151"/>
      <c r="E961" s="151"/>
      <c r="F961" s="151"/>
      <c r="G961" s="137">
        <v>16.64</v>
      </c>
      <c r="H961" s="138">
        <v>0.08</v>
      </c>
      <c r="I961" s="173" t="s">
        <v>41</v>
      </c>
      <c r="J961" s="24"/>
      <c r="K961" s="140">
        <f>SUM(G961*H961)</f>
        <v>1.3312000000000002</v>
      </c>
      <c r="L961" s="156"/>
      <c r="M961" s="22"/>
      <c r="N961" s="22"/>
      <c r="O961" s="22"/>
      <c r="P961" s="22"/>
      <c r="Q961" s="22"/>
    </row>
    <row r="962" spans="1:17" x14ac:dyDescent="0.2">
      <c r="A962" s="163" t="s">
        <v>178</v>
      </c>
      <c r="B962" s="164" t="s">
        <v>421</v>
      </c>
      <c r="C962" s="151"/>
      <c r="D962" s="151"/>
      <c r="E962" s="151"/>
      <c r="F962" s="151"/>
      <c r="G962" s="137">
        <v>14.09</v>
      </c>
      <c r="H962" s="138">
        <v>0.08</v>
      </c>
      <c r="I962" s="173" t="s">
        <v>41</v>
      </c>
      <c r="J962" s="24"/>
      <c r="K962" s="140">
        <f>SUM(G962*H962)</f>
        <v>1.1272</v>
      </c>
      <c r="L962" s="156"/>
      <c r="M962" s="22"/>
      <c r="N962" s="22"/>
      <c r="O962" s="22"/>
      <c r="P962" s="22"/>
      <c r="Q962" s="22"/>
    </row>
    <row r="963" spans="1:17" x14ac:dyDescent="0.2">
      <c r="A963" s="157"/>
      <c r="B963" s="208"/>
      <c r="C963" s="151"/>
      <c r="D963" s="151"/>
      <c r="E963" s="151"/>
      <c r="F963" s="157" t="s">
        <v>14</v>
      </c>
      <c r="G963" s="24"/>
      <c r="H963" s="138"/>
      <c r="I963" s="23"/>
      <c r="J963" s="182">
        <f>SUM(J960:J962)</f>
        <v>53.91</v>
      </c>
      <c r="K963" s="182">
        <f>SUM(K961:K962)</f>
        <v>2.4584000000000001</v>
      </c>
      <c r="L963" s="158">
        <f>SUM(J963:K963)</f>
        <v>56.368399999999994</v>
      </c>
      <c r="M963" s="22"/>
      <c r="N963" s="22"/>
      <c r="O963" s="22"/>
      <c r="P963" s="22"/>
      <c r="Q963" s="22"/>
    </row>
    <row r="964" spans="1:17" x14ac:dyDescent="0.2">
      <c r="A964" s="157"/>
      <c r="B964" s="208"/>
      <c r="C964" s="151"/>
      <c r="D964" s="151"/>
      <c r="E964" s="151"/>
      <c r="F964" s="157"/>
      <c r="G964" s="24"/>
      <c r="H964" s="138"/>
      <c r="I964" s="23"/>
      <c r="J964" s="183"/>
      <c r="K964" s="182"/>
      <c r="L964" s="156"/>
      <c r="M964" s="22"/>
      <c r="N964" s="22"/>
      <c r="O964" s="22"/>
      <c r="P964" s="22"/>
      <c r="Q964" s="22"/>
    </row>
    <row r="965" spans="1:17" x14ac:dyDescent="0.2">
      <c r="A965" s="51" t="s">
        <v>611</v>
      </c>
      <c r="B965" s="263" t="s">
        <v>612</v>
      </c>
      <c r="C965" s="263"/>
      <c r="D965" s="263"/>
      <c r="E965" s="263"/>
      <c r="F965" s="263"/>
      <c r="I965" s="37" t="s">
        <v>34</v>
      </c>
      <c r="J965" s="10"/>
      <c r="K965" s="10"/>
      <c r="L965" s="11"/>
      <c r="M965" s="22"/>
      <c r="N965" s="22"/>
      <c r="O965" s="22"/>
      <c r="P965" s="22"/>
      <c r="Q965" s="22"/>
    </row>
    <row r="966" spans="1:17" x14ac:dyDescent="0.2">
      <c r="A966" s="163" t="s">
        <v>611</v>
      </c>
      <c r="B966" s="207" t="s">
        <v>612</v>
      </c>
      <c r="C966" s="207"/>
      <c r="D966" s="207"/>
      <c r="E966" s="207"/>
      <c r="F966" s="163"/>
      <c r="G966" s="140">
        <v>46.34</v>
      </c>
      <c r="H966" s="138">
        <v>1</v>
      </c>
      <c r="I966" s="173" t="s">
        <v>34</v>
      </c>
      <c r="J966" s="140">
        <f>SUM(G966*H966)</f>
        <v>46.34</v>
      </c>
      <c r="K966" s="158"/>
      <c r="L966" s="156"/>
      <c r="M966" s="22"/>
      <c r="N966" s="22"/>
      <c r="O966" s="22"/>
      <c r="P966" s="22"/>
      <c r="Q966" s="22"/>
    </row>
    <row r="967" spans="1:17" x14ac:dyDescent="0.2">
      <c r="A967" s="163" t="s">
        <v>176</v>
      </c>
      <c r="B967" s="164" t="s">
        <v>420</v>
      </c>
      <c r="C967" s="151"/>
      <c r="D967" s="151"/>
      <c r="E967" s="151"/>
      <c r="F967" s="151"/>
      <c r="G967" s="137">
        <v>16.64</v>
      </c>
      <c r="H967" s="138">
        <v>0.08</v>
      </c>
      <c r="I967" s="173" t="s">
        <v>41</v>
      </c>
      <c r="J967" s="24"/>
      <c r="K967" s="159">
        <f>SUM(G967*H967)</f>
        <v>1.3312000000000002</v>
      </c>
      <c r="L967" s="156"/>
      <c r="M967" s="22"/>
      <c r="N967" s="22"/>
      <c r="O967" s="22"/>
      <c r="P967" s="22"/>
      <c r="Q967" s="22"/>
    </row>
    <row r="968" spans="1:17" x14ac:dyDescent="0.2">
      <c r="A968" s="163" t="s">
        <v>178</v>
      </c>
      <c r="B968" s="164" t="s">
        <v>421</v>
      </c>
      <c r="C968" s="151"/>
      <c r="D968" s="151"/>
      <c r="E968" s="151"/>
      <c r="F968" s="151"/>
      <c r="G968" s="137">
        <v>14.09</v>
      </c>
      <c r="H968" s="160">
        <v>0.08</v>
      </c>
      <c r="I968" s="161" t="s">
        <v>41</v>
      </c>
      <c r="J968" s="151"/>
      <c r="K968" s="159">
        <f>SUM(G968*H968)</f>
        <v>1.1272</v>
      </c>
      <c r="L968" s="156"/>
      <c r="M968" s="22"/>
      <c r="N968" s="22"/>
      <c r="O968" s="22"/>
      <c r="P968" s="22"/>
      <c r="Q968" s="22"/>
    </row>
    <row r="969" spans="1:17" x14ac:dyDescent="0.2">
      <c r="A969" s="157"/>
      <c r="B969" s="208"/>
      <c r="C969" s="151"/>
      <c r="D969" s="151"/>
      <c r="E969" s="151"/>
      <c r="F969" s="157" t="s">
        <v>14</v>
      </c>
      <c r="G969" s="151"/>
      <c r="H969" s="160"/>
      <c r="J969" s="158">
        <f>SUM(J966:J968)</f>
        <v>46.34</v>
      </c>
      <c r="K969" s="158">
        <f>SUM(K967:K968)</f>
        <v>2.4584000000000001</v>
      </c>
      <c r="L969" s="158">
        <f>SUM(J969:K969)</f>
        <v>48.798400000000001</v>
      </c>
      <c r="M969" s="22"/>
      <c r="N969" s="22"/>
      <c r="O969" s="22"/>
      <c r="P969" s="22"/>
      <c r="Q969" s="22"/>
    </row>
    <row r="970" spans="1:17" x14ac:dyDescent="0.2">
      <c r="A970" s="157"/>
      <c r="B970" s="208"/>
      <c r="C970" s="151"/>
      <c r="D970" s="151"/>
      <c r="E970" s="151"/>
      <c r="F970" s="157"/>
      <c r="G970" s="151"/>
      <c r="H970" s="160"/>
      <c r="J970" s="156"/>
      <c r="K970" s="158"/>
      <c r="L970" s="156"/>
      <c r="M970" s="22"/>
      <c r="N970" s="22"/>
      <c r="O970" s="22"/>
      <c r="P970" s="22"/>
      <c r="Q970" s="22"/>
    </row>
    <row r="971" spans="1:17" x14ac:dyDescent="0.2">
      <c r="A971" s="51" t="s">
        <v>613</v>
      </c>
      <c r="B971" s="262" t="s">
        <v>614</v>
      </c>
      <c r="C971" s="262"/>
      <c r="D971" s="262"/>
      <c r="E971" s="262"/>
      <c r="F971" s="262"/>
      <c r="G971" s="22"/>
      <c r="H971" s="22"/>
      <c r="I971" s="62" t="s">
        <v>34</v>
      </c>
      <c r="J971" s="65"/>
      <c r="K971" s="65"/>
      <c r="L971" s="68"/>
      <c r="M971" s="22"/>
      <c r="N971" s="22"/>
      <c r="O971" s="22"/>
      <c r="P971" s="22"/>
      <c r="Q971" s="22"/>
    </row>
    <row r="972" spans="1:17" x14ac:dyDescent="0.2">
      <c r="A972" s="135" t="s">
        <v>613</v>
      </c>
      <c r="B972" s="206" t="s">
        <v>614</v>
      </c>
      <c r="C972" s="206"/>
      <c r="D972" s="206"/>
      <c r="E972" s="206"/>
      <c r="F972" s="135"/>
      <c r="G972" s="140">
        <v>55.71</v>
      </c>
      <c r="H972" s="138">
        <v>1</v>
      </c>
      <c r="I972" s="173" t="s">
        <v>34</v>
      </c>
      <c r="J972" s="140">
        <f>SUM(G972*H972)</f>
        <v>55.71</v>
      </c>
      <c r="K972" s="182"/>
      <c r="L972" s="183"/>
      <c r="M972" s="22"/>
      <c r="N972" s="22"/>
      <c r="O972" s="22"/>
      <c r="P972" s="22"/>
      <c r="Q972" s="22"/>
    </row>
    <row r="973" spans="1:17" x14ac:dyDescent="0.2">
      <c r="A973" s="135" t="s">
        <v>176</v>
      </c>
      <c r="B973" s="136" t="s">
        <v>420</v>
      </c>
      <c r="C973" s="24"/>
      <c r="D973" s="24"/>
      <c r="E973" s="24"/>
      <c r="F973" s="24"/>
      <c r="G973" s="137">
        <v>15.38</v>
      </c>
      <c r="H973" s="138">
        <v>7.0000000000000007E-2</v>
      </c>
      <c r="I973" s="173" t="s">
        <v>41</v>
      </c>
      <c r="J973" s="24"/>
      <c r="K973" s="140">
        <f>SUM(G973*H973)</f>
        <v>1.0766000000000002</v>
      </c>
      <c r="L973" s="183"/>
      <c r="M973" s="22"/>
      <c r="N973" s="22"/>
      <c r="O973" s="22"/>
      <c r="P973" s="22"/>
      <c r="Q973" s="22"/>
    </row>
    <row r="974" spans="1:17" x14ac:dyDescent="0.2">
      <c r="A974" s="135" t="s">
        <v>178</v>
      </c>
      <c r="B974" s="136" t="s">
        <v>421</v>
      </c>
      <c r="C974" s="24"/>
      <c r="D974" s="24"/>
      <c r="E974" s="24"/>
      <c r="F974" s="24"/>
      <c r="G974" s="137">
        <v>10.8</v>
      </c>
      <c r="H974" s="138">
        <v>7.0000000000000007E-2</v>
      </c>
      <c r="I974" s="173" t="s">
        <v>41</v>
      </c>
      <c r="J974" s="24"/>
      <c r="K974" s="140">
        <f>SUM(G974*H974)</f>
        <v>0.75600000000000012</v>
      </c>
      <c r="L974" s="183"/>
      <c r="M974" s="22"/>
      <c r="N974" s="22"/>
      <c r="O974" s="22"/>
      <c r="P974" s="22"/>
      <c r="Q974" s="22"/>
    </row>
    <row r="975" spans="1:17" x14ac:dyDescent="0.2">
      <c r="A975" s="133"/>
      <c r="B975" s="211"/>
      <c r="C975" s="24"/>
      <c r="D975" s="24"/>
      <c r="E975" s="24"/>
      <c r="F975" s="133" t="s">
        <v>14</v>
      </c>
      <c r="G975" s="24"/>
      <c r="H975" s="138"/>
      <c r="I975" s="23"/>
      <c r="J975" s="182">
        <f>SUM(J972:J974)</f>
        <v>55.71</v>
      </c>
      <c r="K975" s="182">
        <f>SUM(K973:K974)+0.01</f>
        <v>1.8426000000000002</v>
      </c>
      <c r="L975" s="182">
        <f>SUM(J975:K975)</f>
        <v>57.552599999999998</v>
      </c>
      <c r="M975" s="22"/>
      <c r="N975" s="22"/>
      <c r="O975" s="22"/>
      <c r="P975" s="22"/>
      <c r="Q975" s="22"/>
    </row>
    <row r="976" spans="1:17" x14ac:dyDescent="0.2">
      <c r="A976" s="152"/>
      <c r="B976" s="210"/>
      <c r="C976" s="150"/>
      <c r="D976" s="150"/>
      <c r="E976" s="150"/>
      <c r="F976" s="152"/>
      <c r="G976" s="150"/>
      <c r="H976" s="149"/>
      <c r="I976" s="153"/>
      <c r="J976" s="154"/>
      <c r="K976" s="154"/>
      <c r="L976" s="154"/>
      <c r="M976" s="22"/>
      <c r="N976" s="22"/>
      <c r="O976" s="22"/>
      <c r="P976" s="22"/>
      <c r="Q976" s="22"/>
    </row>
    <row r="977" spans="1:17" x14ac:dyDescent="0.2">
      <c r="A977" s="51" t="s">
        <v>615</v>
      </c>
      <c r="B977" s="262" t="s">
        <v>616</v>
      </c>
      <c r="C977" s="262"/>
      <c r="D977" s="262"/>
      <c r="E977" s="262"/>
      <c r="F977" s="262"/>
      <c r="G977" s="22"/>
      <c r="H977" s="22"/>
      <c r="I977" s="62" t="s">
        <v>34</v>
      </c>
      <c r="J977" s="65"/>
      <c r="K977" s="65"/>
      <c r="L977" s="68"/>
      <c r="M977" s="22"/>
      <c r="N977" s="22"/>
      <c r="O977" s="22"/>
      <c r="P977" s="22"/>
      <c r="Q977" s="22"/>
    </row>
    <row r="978" spans="1:17" x14ac:dyDescent="0.2">
      <c r="A978" s="135" t="s">
        <v>615</v>
      </c>
      <c r="B978" s="206" t="s">
        <v>617</v>
      </c>
      <c r="C978" s="206"/>
      <c r="D978" s="206"/>
      <c r="E978" s="206"/>
      <c r="F978" s="135"/>
      <c r="G978" s="140">
        <v>11.77</v>
      </c>
      <c r="H978" s="138">
        <v>1</v>
      </c>
      <c r="I978" s="173" t="s">
        <v>34</v>
      </c>
      <c r="J978" s="140">
        <f>SUM(G978*H978)</f>
        <v>11.77</v>
      </c>
      <c r="K978" s="182"/>
      <c r="L978" s="183"/>
      <c r="M978" s="22"/>
      <c r="N978" s="22"/>
      <c r="O978" s="22"/>
      <c r="P978" s="22"/>
      <c r="Q978" s="22"/>
    </row>
    <row r="979" spans="1:17" x14ac:dyDescent="0.2">
      <c r="A979" s="135" t="s">
        <v>176</v>
      </c>
      <c r="B979" s="136" t="s">
        <v>420</v>
      </c>
      <c r="C979" s="24"/>
      <c r="D979" s="24"/>
      <c r="E979" s="24"/>
      <c r="F979" s="24"/>
      <c r="G979" s="137">
        <v>16.64</v>
      </c>
      <c r="H979" s="138">
        <v>0.125</v>
      </c>
      <c r="I979" s="173" t="s">
        <v>41</v>
      </c>
      <c r="J979" s="24"/>
      <c r="K979" s="140">
        <f>SUM(G979*H979)</f>
        <v>2.08</v>
      </c>
      <c r="L979" s="183"/>
      <c r="M979" s="22"/>
      <c r="N979" s="22"/>
      <c r="O979" s="22"/>
      <c r="P979" s="22"/>
      <c r="Q979" s="22"/>
    </row>
    <row r="980" spans="1:17" x14ac:dyDescent="0.2">
      <c r="A980" s="135" t="s">
        <v>178</v>
      </c>
      <c r="B980" s="136" t="s">
        <v>421</v>
      </c>
      <c r="C980" s="24"/>
      <c r="D980" s="24"/>
      <c r="E980" s="24"/>
      <c r="F980" s="24"/>
      <c r="G980" s="137">
        <v>14.09</v>
      </c>
      <c r="H980" s="138">
        <v>0.125</v>
      </c>
      <c r="I980" s="173" t="s">
        <v>41</v>
      </c>
      <c r="J980" s="24"/>
      <c r="K980" s="140">
        <f>SUM(G980*H980)</f>
        <v>1.76125</v>
      </c>
      <c r="L980" s="183"/>
      <c r="M980" s="22"/>
      <c r="N980" s="22"/>
      <c r="O980" s="22"/>
      <c r="P980" s="22"/>
      <c r="Q980" s="22"/>
    </row>
    <row r="981" spans="1:17" x14ac:dyDescent="0.2">
      <c r="A981" s="133"/>
      <c r="B981" s="211"/>
      <c r="C981" s="24"/>
      <c r="D981" s="24"/>
      <c r="E981" s="24"/>
      <c r="F981" s="133" t="s">
        <v>14</v>
      </c>
      <c r="G981" s="24"/>
      <c r="H981" s="138"/>
      <c r="I981" s="23"/>
      <c r="J981" s="182">
        <f>SUM(J978:J980)</f>
        <v>11.77</v>
      </c>
      <c r="K981" s="182">
        <f>SUM(K979:K980)</f>
        <v>3.8412500000000001</v>
      </c>
      <c r="L981" s="182">
        <f>SUM(J981:K981)</f>
        <v>15.61125</v>
      </c>
      <c r="M981" s="22"/>
      <c r="N981" s="22"/>
      <c r="O981" s="22"/>
      <c r="P981" s="22"/>
      <c r="Q981" s="22"/>
    </row>
    <row r="982" spans="1:17" x14ac:dyDescent="0.2">
      <c r="A982" s="22"/>
      <c r="B982" s="22"/>
      <c r="C982" s="22"/>
      <c r="D982" s="22"/>
      <c r="E982" s="22"/>
      <c r="F982" s="22"/>
      <c r="G982" s="22"/>
      <c r="H982" s="51"/>
      <c r="I982" s="58"/>
      <c r="J982" s="22"/>
      <c r="K982" s="68"/>
      <c r="L982" s="57"/>
      <c r="M982" s="22"/>
      <c r="N982" s="22"/>
      <c r="O982" s="22"/>
      <c r="P982" s="22"/>
      <c r="Q982" s="22"/>
    </row>
    <row r="983" spans="1:17" x14ac:dyDescent="0.2">
      <c r="A983" s="51" t="s">
        <v>618</v>
      </c>
      <c r="B983" s="262" t="s">
        <v>619</v>
      </c>
      <c r="C983" s="262"/>
      <c r="D983" s="262"/>
      <c r="E983" s="262"/>
      <c r="F983" s="262"/>
      <c r="G983" s="22"/>
      <c r="H983" s="22"/>
      <c r="I983" s="62" t="s">
        <v>34</v>
      </c>
      <c r="J983" s="65"/>
      <c r="K983" s="65"/>
      <c r="L983" s="68"/>
      <c r="M983" s="22"/>
      <c r="N983" s="22"/>
      <c r="O983" s="22"/>
      <c r="P983" s="22"/>
      <c r="Q983" s="22"/>
    </row>
    <row r="984" spans="1:17" x14ac:dyDescent="0.2">
      <c r="A984" s="135" t="s">
        <v>618</v>
      </c>
      <c r="B984" s="206" t="s">
        <v>620</v>
      </c>
      <c r="C984" s="206"/>
      <c r="D984" s="206"/>
      <c r="E984" s="206"/>
      <c r="F984" s="135"/>
      <c r="G984" s="140">
        <v>6.2</v>
      </c>
      <c r="H984" s="138">
        <v>1</v>
      </c>
      <c r="I984" s="173" t="s">
        <v>34</v>
      </c>
      <c r="J984" s="140">
        <f>SUM(G984*H984)</f>
        <v>6.2</v>
      </c>
      <c r="K984" s="182"/>
      <c r="L984" s="183"/>
      <c r="M984" s="22"/>
      <c r="N984" s="22"/>
      <c r="O984" s="22"/>
      <c r="P984" s="22"/>
      <c r="Q984" s="22"/>
    </row>
    <row r="985" spans="1:17" x14ac:dyDescent="0.2">
      <c r="A985" s="135" t="s">
        <v>176</v>
      </c>
      <c r="B985" s="136" t="s">
        <v>420</v>
      </c>
      <c r="C985" s="24"/>
      <c r="D985" s="24"/>
      <c r="E985" s="24"/>
      <c r="F985" s="24"/>
      <c r="G985" s="137">
        <v>15.38</v>
      </c>
      <c r="H985" s="138">
        <v>0.11</v>
      </c>
      <c r="I985" s="173" t="s">
        <v>41</v>
      </c>
      <c r="J985" s="24"/>
      <c r="K985" s="140">
        <f>SUM(G985*H985)</f>
        <v>1.6918000000000002</v>
      </c>
      <c r="L985" s="183"/>
      <c r="M985" s="22"/>
      <c r="N985" s="22"/>
      <c r="O985" s="22"/>
      <c r="P985" s="22"/>
      <c r="Q985" s="22"/>
    </row>
    <row r="986" spans="1:17" x14ac:dyDescent="0.2">
      <c r="A986" s="135" t="s">
        <v>178</v>
      </c>
      <c r="B986" s="136" t="s">
        <v>421</v>
      </c>
      <c r="C986" s="24"/>
      <c r="D986" s="24"/>
      <c r="E986" s="24"/>
      <c r="F986" s="24"/>
      <c r="G986" s="137">
        <v>10.8</v>
      </c>
      <c r="H986" s="138">
        <v>0.11</v>
      </c>
      <c r="I986" s="173" t="s">
        <v>41</v>
      </c>
      <c r="J986" s="24"/>
      <c r="K986" s="140">
        <f>SUM(G986*H986)</f>
        <v>1.1880000000000002</v>
      </c>
      <c r="L986" s="183"/>
      <c r="M986" s="22"/>
      <c r="N986" s="22"/>
      <c r="O986" s="22"/>
      <c r="P986" s="22"/>
      <c r="Q986" s="22"/>
    </row>
    <row r="987" spans="1:17" x14ac:dyDescent="0.2">
      <c r="A987" s="133"/>
      <c r="B987" s="211"/>
      <c r="C987" s="24"/>
      <c r="D987" s="24"/>
      <c r="E987" s="24"/>
      <c r="F987" s="133" t="s">
        <v>14</v>
      </c>
      <c r="G987" s="24"/>
      <c r="H987" s="138"/>
      <c r="I987" s="23"/>
      <c r="J987" s="182">
        <f>SUM(J984:J986)</f>
        <v>6.2</v>
      </c>
      <c r="K987" s="182">
        <f>SUM(K985:K986)</f>
        <v>2.8798000000000004</v>
      </c>
      <c r="L987" s="182">
        <f>SUM(J987:K987)</f>
        <v>9.0798000000000005</v>
      </c>
      <c r="M987" s="22"/>
      <c r="N987" s="22"/>
      <c r="O987" s="22"/>
      <c r="P987" s="22"/>
      <c r="Q987" s="22"/>
    </row>
    <row r="988" spans="1:17" x14ac:dyDescent="0.2">
      <c r="A988" s="28"/>
      <c r="B988" s="28"/>
      <c r="C988" s="28"/>
      <c r="D988" s="28"/>
      <c r="E988" s="28"/>
      <c r="F988" s="28"/>
      <c r="G988" s="28"/>
      <c r="H988" s="28"/>
      <c r="I988" s="153"/>
      <c r="J988" s="28"/>
      <c r="K988" s="28"/>
      <c r="L988" s="28"/>
      <c r="M988" s="22"/>
      <c r="N988" s="22"/>
      <c r="O988" s="22"/>
      <c r="P988" s="22"/>
      <c r="Q988" s="22"/>
    </row>
    <row r="989" spans="1:17" x14ac:dyDescent="0.2">
      <c r="A989" s="51" t="s">
        <v>621</v>
      </c>
      <c r="B989" s="263" t="s">
        <v>622</v>
      </c>
      <c r="C989" s="263"/>
      <c r="D989" s="263"/>
      <c r="E989" s="263"/>
      <c r="F989" s="263"/>
      <c r="I989" s="37" t="s">
        <v>34</v>
      </c>
      <c r="J989" s="10"/>
      <c r="K989" s="10"/>
      <c r="L989" s="11"/>
      <c r="M989" s="22"/>
      <c r="N989" s="22"/>
      <c r="O989" s="22"/>
      <c r="P989" s="22"/>
      <c r="Q989" s="22"/>
    </row>
    <row r="990" spans="1:17" x14ac:dyDescent="0.2">
      <c r="A990" s="135" t="s">
        <v>621</v>
      </c>
      <c r="B990" s="207" t="s">
        <v>622</v>
      </c>
      <c r="C990" s="207"/>
      <c r="D990" s="207"/>
      <c r="E990" s="207"/>
      <c r="F990" s="163"/>
      <c r="G990" s="140">
        <v>6.93</v>
      </c>
      <c r="H990" s="138">
        <v>1</v>
      </c>
      <c r="I990" s="173" t="s">
        <v>34</v>
      </c>
      <c r="J990" s="140">
        <f>SUM(G990*H990)</f>
        <v>6.93</v>
      </c>
      <c r="K990" s="182"/>
      <c r="L990" s="156"/>
      <c r="M990" s="22"/>
      <c r="N990" s="22"/>
      <c r="O990" s="22"/>
      <c r="P990" s="22"/>
      <c r="Q990" s="22"/>
    </row>
    <row r="991" spans="1:17" x14ac:dyDescent="0.2">
      <c r="A991" s="135" t="s">
        <v>176</v>
      </c>
      <c r="B991" s="164" t="s">
        <v>420</v>
      </c>
      <c r="C991" s="151"/>
      <c r="D991" s="151"/>
      <c r="E991" s="151"/>
      <c r="F991" s="151"/>
      <c r="G991" s="137">
        <v>16.64</v>
      </c>
      <c r="H991" s="138">
        <v>0.08</v>
      </c>
      <c r="I991" s="173" t="s">
        <v>41</v>
      </c>
      <c r="J991" s="24"/>
      <c r="K991" s="140">
        <f>SUM(G991*H991)</f>
        <v>1.3312000000000002</v>
      </c>
      <c r="L991" s="156"/>
      <c r="M991" s="22"/>
      <c r="N991" s="22"/>
      <c r="O991" s="22"/>
      <c r="P991" s="22"/>
      <c r="Q991" s="22"/>
    </row>
    <row r="992" spans="1:17" x14ac:dyDescent="0.2">
      <c r="A992" s="135" t="s">
        <v>178</v>
      </c>
      <c r="B992" s="164" t="s">
        <v>421</v>
      </c>
      <c r="C992" s="151"/>
      <c r="D992" s="151"/>
      <c r="E992" s="151"/>
      <c r="F992" s="151"/>
      <c r="G992" s="137">
        <v>14.09</v>
      </c>
      <c r="H992" s="138">
        <v>0.08</v>
      </c>
      <c r="I992" s="173" t="s">
        <v>41</v>
      </c>
      <c r="J992" s="24"/>
      <c r="K992" s="140">
        <f>SUM(G992*H992)</f>
        <v>1.1272</v>
      </c>
      <c r="L992" s="156"/>
      <c r="M992" s="22"/>
      <c r="N992" s="22"/>
      <c r="O992" s="22"/>
      <c r="P992" s="22"/>
      <c r="Q992" s="22"/>
    </row>
    <row r="993" spans="1:17" x14ac:dyDescent="0.2">
      <c r="A993" s="133"/>
      <c r="B993" s="208"/>
      <c r="C993" s="151"/>
      <c r="D993" s="151"/>
      <c r="E993" s="151"/>
      <c r="F993" s="157" t="s">
        <v>14</v>
      </c>
      <c r="G993" s="24"/>
      <c r="H993" s="138"/>
      <c r="I993" s="23"/>
      <c r="J993" s="182">
        <f>SUM(J990:J992)</f>
        <v>6.93</v>
      </c>
      <c r="K993" s="182">
        <f>SUM(K991:K992)</f>
        <v>2.4584000000000001</v>
      </c>
      <c r="L993" s="158">
        <f>SUM(J993:K993)</f>
        <v>9.3884000000000007</v>
      </c>
      <c r="M993" s="22"/>
      <c r="N993" s="22"/>
      <c r="O993" s="22"/>
      <c r="P993" s="22"/>
      <c r="Q993" s="22"/>
    </row>
    <row r="994" spans="1:17" x14ac:dyDescent="0.2">
      <c r="A994" s="133"/>
      <c r="B994" s="208"/>
      <c r="C994" s="151"/>
      <c r="D994" s="151"/>
      <c r="E994" s="151"/>
      <c r="F994" s="157"/>
      <c r="G994" s="24"/>
      <c r="H994" s="138"/>
      <c r="I994" s="23"/>
      <c r="J994" s="182"/>
      <c r="K994" s="182"/>
      <c r="L994" s="158"/>
      <c r="M994" s="22"/>
      <c r="N994" s="22"/>
      <c r="O994" s="22"/>
      <c r="P994" s="22"/>
      <c r="Q994" s="22"/>
    </row>
    <row r="995" spans="1:17" x14ac:dyDescent="0.2">
      <c r="A995" s="51" t="s">
        <v>623</v>
      </c>
      <c r="B995" s="263" t="s">
        <v>624</v>
      </c>
      <c r="C995" s="263"/>
      <c r="D995" s="263"/>
      <c r="E995" s="263"/>
      <c r="F995" s="263"/>
      <c r="G995" s="22"/>
      <c r="H995" s="22"/>
      <c r="I995" s="62" t="s">
        <v>34</v>
      </c>
      <c r="J995" s="65"/>
      <c r="K995" s="65"/>
      <c r="L995" s="11"/>
      <c r="M995" s="22"/>
      <c r="N995" s="22"/>
      <c r="O995" s="22"/>
      <c r="P995" s="22"/>
      <c r="Q995" s="22"/>
    </row>
    <row r="996" spans="1:17" x14ac:dyDescent="0.2">
      <c r="A996" s="135" t="s">
        <v>623</v>
      </c>
      <c r="B996" s="207" t="s">
        <v>624</v>
      </c>
      <c r="C996" s="207"/>
      <c r="D996" s="207"/>
      <c r="E996" s="207"/>
      <c r="F996" s="163"/>
      <c r="G996" s="140">
        <v>8.36</v>
      </c>
      <c r="H996" s="138">
        <v>1</v>
      </c>
      <c r="I996" s="173" t="s">
        <v>34</v>
      </c>
      <c r="J996" s="140">
        <f>SUM(G996*H996)</f>
        <v>8.36</v>
      </c>
      <c r="K996" s="182"/>
      <c r="L996" s="156"/>
      <c r="M996" s="22"/>
      <c r="N996" s="22"/>
      <c r="O996" s="22"/>
      <c r="P996" s="22"/>
      <c r="Q996" s="22"/>
    </row>
    <row r="997" spans="1:17" x14ac:dyDescent="0.2">
      <c r="A997" s="135" t="s">
        <v>176</v>
      </c>
      <c r="B997" s="164" t="s">
        <v>420</v>
      </c>
      <c r="C997" s="151"/>
      <c r="D997" s="151"/>
      <c r="E997" s="151"/>
      <c r="F997" s="151"/>
      <c r="G997" s="137">
        <v>16.64</v>
      </c>
      <c r="H997" s="138">
        <v>0.08</v>
      </c>
      <c r="I997" s="173" t="s">
        <v>41</v>
      </c>
      <c r="J997" s="24"/>
      <c r="K997" s="140">
        <f>SUM(G997*H997)</f>
        <v>1.3312000000000002</v>
      </c>
      <c r="L997" s="156"/>
      <c r="M997" s="22"/>
      <c r="N997" s="22"/>
      <c r="O997" s="22"/>
      <c r="P997" s="22"/>
      <c r="Q997" s="22"/>
    </row>
    <row r="998" spans="1:17" x14ac:dyDescent="0.2">
      <c r="A998" s="135" t="s">
        <v>178</v>
      </c>
      <c r="B998" s="164" t="s">
        <v>421</v>
      </c>
      <c r="C998" s="151"/>
      <c r="D998" s="151"/>
      <c r="E998" s="151"/>
      <c r="F998" s="151"/>
      <c r="G998" s="137">
        <v>14.09</v>
      </c>
      <c r="H998" s="160">
        <v>0.08</v>
      </c>
      <c r="I998" s="161" t="s">
        <v>41</v>
      </c>
      <c r="J998" s="151"/>
      <c r="K998" s="159">
        <f>SUM(G998*H998)</f>
        <v>1.1272</v>
      </c>
      <c r="L998" s="156"/>
      <c r="M998" s="22"/>
      <c r="N998" s="22"/>
      <c r="O998" s="22"/>
      <c r="P998" s="22"/>
      <c r="Q998" s="22"/>
    </row>
    <row r="999" spans="1:17" x14ac:dyDescent="0.2">
      <c r="A999" s="133"/>
      <c r="B999" s="208"/>
      <c r="C999" s="151"/>
      <c r="D999" s="151"/>
      <c r="E999" s="151"/>
      <c r="F999" s="157" t="s">
        <v>14</v>
      </c>
      <c r="G999" s="151"/>
      <c r="H999" s="160"/>
      <c r="J999" s="158">
        <f>SUM(J996:J998)</f>
        <v>8.36</v>
      </c>
      <c r="K999" s="158">
        <f>SUM(K997:K998)</f>
        <v>2.4584000000000001</v>
      </c>
      <c r="L999" s="158">
        <f>SUM(J999:K999)</f>
        <v>10.8184</v>
      </c>
      <c r="M999" s="22"/>
      <c r="N999" s="22"/>
      <c r="O999" s="22"/>
      <c r="P999" s="22"/>
      <c r="Q999" s="22"/>
    </row>
    <row r="1000" spans="1:17" x14ac:dyDescent="0.2">
      <c r="A1000" s="133"/>
      <c r="B1000" s="208"/>
      <c r="C1000" s="151"/>
      <c r="D1000" s="151"/>
      <c r="E1000" s="151"/>
      <c r="F1000" s="157"/>
      <c r="G1000" s="151"/>
      <c r="H1000" s="160"/>
      <c r="J1000" s="158"/>
      <c r="K1000" s="158"/>
      <c r="L1000" s="158"/>
      <c r="M1000" s="22"/>
      <c r="N1000" s="22"/>
      <c r="O1000" s="22"/>
      <c r="P1000" s="22"/>
      <c r="Q1000" s="22"/>
    </row>
    <row r="1001" spans="1:17" ht="22.9" customHeight="1" x14ac:dyDescent="0.2">
      <c r="A1001" s="51" t="s">
        <v>625</v>
      </c>
      <c r="B1001" s="260" t="s">
        <v>626</v>
      </c>
      <c r="C1001" s="260"/>
      <c r="D1001" s="260"/>
      <c r="E1001" s="260"/>
      <c r="F1001" s="260"/>
      <c r="I1001" s="37" t="s">
        <v>34</v>
      </c>
      <c r="J1001" s="10"/>
      <c r="K1001" s="10"/>
      <c r="L1001" s="11"/>
      <c r="M1001" s="22"/>
      <c r="N1001" s="22"/>
      <c r="O1001" s="22"/>
      <c r="P1001" s="22"/>
      <c r="Q1001" s="22"/>
    </row>
    <row r="1002" spans="1:17" x14ac:dyDescent="0.2">
      <c r="A1002" s="163" t="s">
        <v>625</v>
      </c>
      <c r="B1002" s="264" t="s">
        <v>627</v>
      </c>
      <c r="C1002" s="264"/>
      <c r="D1002" s="264"/>
      <c r="E1002" s="264"/>
      <c r="F1002" s="264"/>
      <c r="G1002" s="140">
        <v>15.03</v>
      </c>
      <c r="H1002" s="138">
        <v>1</v>
      </c>
      <c r="I1002" s="173" t="s">
        <v>34</v>
      </c>
      <c r="J1002" s="140">
        <f>SUM(G1002*H1002)</f>
        <v>15.03</v>
      </c>
      <c r="K1002" s="182"/>
      <c r="L1002" s="183"/>
      <c r="M1002" s="22"/>
      <c r="N1002" s="22"/>
      <c r="O1002" s="22"/>
      <c r="P1002" s="22"/>
      <c r="Q1002" s="22"/>
    </row>
    <row r="1003" spans="1:17" x14ac:dyDescent="0.2">
      <c r="A1003" s="163" t="s">
        <v>176</v>
      </c>
      <c r="B1003" s="164" t="s">
        <v>420</v>
      </c>
      <c r="C1003" s="151"/>
      <c r="D1003" s="151"/>
      <c r="E1003" s="151"/>
      <c r="F1003" s="151"/>
      <c r="G1003" s="137">
        <v>16.64</v>
      </c>
      <c r="H1003" s="138">
        <v>0.08</v>
      </c>
      <c r="I1003" s="173" t="s">
        <v>41</v>
      </c>
      <c r="J1003" s="24"/>
      <c r="K1003" s="140">
        <f>SUM(G1003*H1003)</f>
        <v>1.3312000000000002</v>
      </c>
      <c r="L1003" s="183"/>
      <c r="M1003" s="22"/>
      <c r="N1003" s="22"/>
      <c r="O1003" s="22"/>
      <c r="P1003" s="22"/>
      <c r="Q1003" s="22"/>
    </row>
    <row r="1004" spans="1:17" x14ac:dyDescent="0.2">
      <c r="A1004" s="163" t="s">
        <v>178</v>
      </c>
      <c r="B1004" s="164" t="s">
        <v>421</v>
      </c>
      <c r="C1004" s="151"/>
      <c r="D1004" s="151"/>
      <c r="E1004" s="151"/>
      <c r="F1004" s="151"/>
      <c r="G1004" s="137">
        <v>14.09</v>
      </c>
      <c r="H1004" s="138">
        <v>0.08</v>
      </c>
      <c r="I1004" s="173" t="s">
        <v>41</v>
      </c>
      <c r="J1004" s="24"/>
      <c r="K1004" s="140">
        <f>SUM(G1004*H1004)</f>
        <v>1.1272</v>
      </c>
      <c r="L1004" s="183"/>
    </row>
    <row r="1005" spans="1:17" x14ac:dyDescent="0.2">
      <c r="A1005" s="157"/>
      <c r="B1005" s="208"/>
      <c r="C1005" s="151"/>
      <c r="D1005" s="151"/>
      <c r="E1005" s="151"/>
      <c r="F1005" s="157" t="s">
        <v>14</v>
      </c>
      <c r="G1005" s="24"/>
      <c r="H1005" s="138"/>
      <c r="I1005" s="23"/>
      <c r="J1005" s="182">
        <f>SUM(J1002:J1004)</f>
        <v>15.03</v>
      </c>
      <c r="K1005" s="182">
        <f>SUM(K1003:K1004)</f>
        <v>2.4584000000000001</v>
      </c>
      <c r="L1005" s="182">
        <f>SUM(J1005:K1005)</f>
        <v>17.488399999999999</v>
      </c>
    </row>
    <row r="1006" spans="1:17" x14ac:dyDescent="0.2">
      <c r="A1006" s="157"/>
      <c r="B1006" s="208"/>
      <c r="C1006" s="151"/>
      <c r="D1006" s="151"/>
      <c r="E1006" s="151"/>
      <c r="F1006" s="157"/>
      <c r="G1006" s="24"/>
      <c r="H1006" s="138"/>
      <c r="I1006" s="23"/>
      <c r="J1006" s="182"/>
      <c r="K1006" s="182"/>
      <c r="L1006" s="182"/>
    </row>
    <row r="1007" spans="1:17" x14ac:dyDescent="0.2">
      <c r="A1007" s="51" t="s">
        <v>628</v>
      </c>
      <c r="B1007" s="263" t="s">
        <v>629</v>
      </c>
      <c r="C1007" s="263"/>
      <c r="D1007" s="263"/>
      <c r="E1007" s="263"/>
      <c r="F1007" s="263"/>
      <c r="G1007" s="22"/>
      <c r="H1007" s="22"/>
      <c r="I1007" s="62" t="s">
        <v>34</v>
      </c>
      <c r="J1007" s="65"/>
      <c r="K1007" s="65"/>
      <c r="L1007" s="68"/>
    </row>
    <row r="1008" spans="1:17" x14ac:dyDescent="0.2">
      <c r="A1008" s="163" t="s">
        <v>628</v>
      </c>
      <c r="B1008" s="207" t="s">
        <v>629</v>
      </c>
      <c r="C1008" s="207"/>
      <c r="D1008" s="207"/>
      <c r="E1008" s="207"/>
      <c r="F1008" s="163"/>
      <c r="G1008" s="140">
        <v>9.49</v>
      </c>
      <c r="H1008" s="138">
        <v>1</v>
      </c>
      <c r="I1008" s="173" t="s">
        <v>34</v>
      </c>
      <c r="J1008" s="140">
        <f>SUM(G1008*H1008)</f>
        <v>9.49</v>
      </c>
      <c r="K1008" s="182"/>
      <c r="L1008" s="183"/>
    </row>
    <row r="1009" spans="1:12" x14ac:dyDescent="0.2">
      <c r="A1009" s="163" t="s">
        <v>176</v>
      </c>
      <c r="B1009" s="164" t="s">
        <v>420</v>
      </c>
      <c r="C1009" s="151"/>
      <c r="D1009" s="151"/>
      <c r="E1009" s="151"/>
      <c r="F1009" s="151"/>
      <c r="G1009" s="137">
        <v>16.64</v>
      </c>
      <c r="H1009" s="138">
        <v>0.08</v>
      </c>
      <c r="I1009" s="173" t="s">
        <v>41</v>
      </c>
      <c r="J1009" s="24"/>
      <c r="K1009" s="140">
        <f>SUM(G1009*H1009)</f>
        <v>1.3312000000000002</v>
      </c>
      <c r="L1009" s="183"/>
    </row>
    <row r="1010" spans="1:12" x14ac:dyDescent="0.2">
      <c r="A1010" s="163" t="s">
        <v>178</v>
      </c>
      <c r="B1010" s="164" t="s">
        <v>421</v>
      </c>
      <c r="C1010" s="151"/>
      <c r="D1010" s="151"/>
      <c r="E1010" s="151"/>
      <c r="F1010" s="151"/>
      <c r="G1010" s="137">
        <v>14.09</v>
      </c>
      <c r="H1010" s="138">
        <v>0.08</v>
      </c>
      <c r="I1010" s="173" t="s">
        <v>41</v>
      </c>
      <c r="J1010" s="24"/>
      <c r="K1010" s="140">
        <f>SUM(G1010*H1010)</f>
        <v>1.1272</v>
      </c>
      <c r="L1010" s="183"/>
    </row>
    <row r="1011" spans="1:12" x14ac:dyDescent="0.2">
      <c r="A1011" s="157"/>
      <c r="B1011" s="208"/>
      <c r="C1011" s="151"/>
      <c r="D1011" s="151"/>
      <c r="E1011" s="151"/>
      <c r="F1011" s="157" t="s">
        <v>14</v>
      </c>
      <c r="G1011" s="24"/>
      <c r="H1011" s="138"/>
      <c r="I1011" s="23"/>
      <c r="J1011" s="182">
        <f>SUM(J1008:J1010)</f>
        <v>9.49</v>
      </c>
      <c r="K1011" s="182">
        <f>SUM(K1009:K1010)</f>
        <v>2.4584000000000001</v>
      </c>
      <c r="L1011" s="182">
        <f>SUM(J1011:K1011)</f>
        <v>11.948399999999999</v>
      </c>
    </row>
    <row r="1012" spans="1:12" x14ac:dyDescent="0.2">
      <c r="A1012" s="157"/>
      <c r="B1012" s="208"/>
      <c r="C1012" s="151"/>
      <c r="D1012" s="151"/>
      <c r="E1012" s="151"/>
      <c r="F1012" s="157"/>
      <c r="G1012" s="24"/>
      <c r="H1012" s="138"/>
      <c r="I1012" s="23"/>
      <c r="J1012" s="182"/>
      <c r="K1012" s="182"/>
      <c r="L1012" s="182"/>
    </row>
    <row r="1013" spans="1:12" x14ac:dyDescent="0.2">
      <c r="A1013" s="157"/>
      <c r="B1013" s="208"/>
      <c r="C1013" s="151"/>
      <c r="D1013" s="151"/>
      <c r="E1013" s="151"/>
      <c r="F1013" s="157"/>
      <c r="G1013" s="151"/>
      <c r="H1013" s="160"/>
      <c r="J1013" s="158"/>
      <c r="K1013" s="158"/>
      <c r="L1013" s="158"/>
    </row>
    <row r="1014" spans="1:12" x14ac:dyDescent="0.2">
      <c r="A1014" s="51" t="s">
        <v>630</v>
      </c>
      <c r="B1014" s="262" t="s">
        <v>631</v>
      </c>
      <c r="C1014" s="262"/>
      <c r="D1014" s="262"/>
      <c r="E1014" s="262"/>
      <c r="F1014" s="262"/>
      <c r="I1014" s="37" t="s">
        <v>34</v>
      </c>
      <c r="J1014" s="10"/>
      <c r="K1014" s="10"/>
      <c r="L1014" s="11"/>
    </row>
    <row r="1015" spans="1:12" x14ac:dyDescent="0.2">
      <c r="A1015" s="135" t="s">
        <v>630</v>
      </c>
      <c r="B1015" s="206" t="s">
        <v>631</v>
      </c>
      <c r="C1015" s="206"/>
      <c r="D1015" s="206"/>
      <c r="E1015" s="206"/>
      <c r="F1015" s="135"/>
      <c r="G1015" s="140">
        <v>65.47</v>
      </c>
      <c r="H1015" s="138">
        <v>1</v>
      </c>
      <c r="I1015" s="173" t="s">
        <v>34</v>
      </c>
      <c r="J1015" s="140">
        <f>SUM(G1015*H1015)</f>
        <v>65.47</v>
      </c>
      <c r="K1015" s="182"/>
      <c r="L1015" s="183"/>
    </row>
    <row r="1016" spans="1:12" x14ac:dyDescent="0.2">
      <c r="A1016" s="135" t="s">
        <v>176</v>
      </c>
      <c r="B1016" s="136" t="s">
        <v>420</v>
      </c>
      <c r="C1016" s="24"/>
      <c r="D1016" s="24"/>
      <c r="E1016" s="24"/>
      <c r="F1016" s="24"/>
      <c r="G1016" s="137">
        <v>16.64</v>
      </c>
      <c r="H1016" s="138">
        <v>0.125</v>
      </c>
      <c r="I1016" s="173" t="s">
        <v>41</v>
      </c>
      <c r="J1016" s="24"/>
      <c r="K1016" s="140">
        <f>SUM(G1016*H1016)</f>
        <v>2.08</v>
      </c>
      <c r="L1016" s="183"/>
    </row>
    <row r="1017" spans="1:12" x14ac:dyDescent="0.2">
      <c r="A1017" s="135" t="s">
        <v>178</v>
      </c>
      <c r="B1017" s="136" t="s">
        <v>421</v>
      </c>
      <c r="C1017" s="24"/>
      <c r="D1017" s="24"/>
      <c r="E1017" s="24"/>
      <c r="F1017" s="24"/>
      <c r="G1017" s="137">
        <v>14.09</v>
      </c>
      <c r="H1017" s="138">
        <v>0.125</v>
      </c>
      <c r="I1017" s="173" t="s">
        <v>41</v>
      </c>
      <c r="J1017" s="24"/>
      <c r="K1017" s="140">
        <f>SUM(G1017*H1017)</f>
        <v>1.76125</v>
      </c>
      <c r="L1017" s="183"/>
    </row>
    <row r="1018" spans="1:12" x14ac:dyDescent="0.2">
      <c r="A1018" s="133"/>
      <c r="B1018" s="211"/>
      <c r="C1018" s="24"/>
      <c r="D1018" s="24"/>
      <c r="E1018" s="24"/>
      <c r="F1018" s="133" t="s">
        <v>14</v>
      </c>
      <c r="G1018" s="24"/>
      <c r="H1018" s="138"/>
      <c r="I1018" s="23"/>
      <c r="J1018" s="182">
        <f>SUM(J1015:J1017)</f>
        <v>65.47</v>
      </c>
      <c r="K1018" s="182">
        <f>SUM(K1016:K1017)</f>
        <v>3.8412500000000001</v>
      </c>
      <c r="L1018" s="182">
        <f>SUM(J1018:K1018)</f>
        <v>69.311250000000001</v>
      </c>
    </row>
    <row r="1019" spans="1:12" x14ac:dyDescent="0.2">
      <c r="A1019" s="133"/>
      <c r="B1019" s="211"/>
      <c r="C1019" s="24"/>
      <c r="D1019" s="24"/>
      <c r="E1019" s="24"/>
      <c r="F1019" s="133"/>
      <c r="G1019" s="24"/>
      <c r="H1019" s="138"/>
      <c r="I1019" s="23"/>
      <c r="J1019" s="182"/>
      <c r="K1019" s="182"/>
      <c r="L1019" s="182"/>
    </row>
    <row r="1020" spans="1:12" x14ac:dyDescent="0.2">
      <c r="A1020" s="51" t="s">
        <v>632</v>
      </c>
      <c r="B1020" s="262" t="s">
        <v>633</v>
      </c>
      <c r="C1020" s="262"/>
      <c r="D1020" s="262"/>
      <c r="E1020" s="262"/>
      <c r="F1020" s="262"/>
      <c r="G1020" s="22"/>
      <c r="H1020" s="22"/>
      <c r="I1020" s="62" t="s">
        <v>34</v>
      </c>
      <c r="J1020" s="65"/>
      <c r="K1020" s="65"/>
      <c r="L1020" s="68"/>
    </row>
    <row r="1021" spans="1:12" x14ac:dyDescent="0.2">
      <c r="A1021" s="135" t="s">
        <v>632</v>
      </c>
      <c r="B1021" s="206" t="s">
        <v>633</v>
      </c>
      <c r="C1021" s="206"/>
      <c r="D1021" s="206"/>
      <c r="E1021" s="206"/>
      <c r="F1021" s="135"/>
      <c r="G1021" s="140">
        <v>0.19</v>
      </c>
      <c r="H1021" s="138">
        <v>1</v>
      </c>
      <c r="I1021" s="173" t="s">
        <v>34</v>
      </c>
      <c r="J1021" s="140">
        <f>SUM(G1021*H1021)</f>
        <v>0.19</v>
      </c>
      <c r="K1021" s="182"/>
      <c r="L1021" s="183"/>
    </row>
    <row r="1022" spans="1:12" x14ac:dyDescent="0.2">
      <c r="A1022" s="135" t="s">
        <v>176</v>
      </c>
      <c r="B1022" s="136" t="s">
        <v>420</v>
      </c>
      <c r="C1022" s="24"/>
      <c r="D1022" s="24"/>
      <c r="E1022" s="24"/>
      <c r="F1022" s="24"/>
      <c r="G1022" s="137">
        <v>16.64</v>
      </c>
      <c r="H1022" s="160">
        <v>7.0000000000000007E-2</v>
      </c>
      <c r="I1022" s="161" t="s">
        <v>41</v>
      </c>
      <c r="J1022" s="151"/>
      <c r="K1022" s="159">
        <f>SUM(G1022*H1022)</f>
        <v>1.1648000000000001</v>
      </c>
      <c r="L1022" s="156"/>
    </row>
    <row r="1023" spans="1:12" x14ac:dyDescent="0.2">
      <c r="A1023" s="135" t="s">
        <v>178</v>
      </c>
      <c r="B1023" s="136" t="s">
        <v>421</v>
      </c>
      <c r="C1023" s="24"/>
      <c r="D1023" s="24"/>
      <c r="E1023" s="24"/>
      <c r="F1023" s="24"/>
      <c r="G1023" s="100">
        <v>14.09</v>
      </c>
      <c r="H1023" s="160">
        <v>7.0000000000000007E-2</v>
      </c>
      <c r="I1023" s="161" t="s">
        <v>41</v>
      </c>
      <c r="J1023" s="151"/>
      <c r="K1023" s="159">
        <f>SUM(G1023*H1023)</f>
        <v>0.98630000000000007</v>
      </c>
      <c r="L1023" s="156"/>
    </row>
    <row r="1024" spans="1:12" x14ac:dyDescent="0.2">
      <c r="A1024" s="133"/>
      <c r="B1024" s="211"/>
      <c r="C1024" s="24"/>
      <c r="D1024" s="24"/>
      <c r="E1024" s="24"/>
      <c r="F1024" s="133" t="s">
        <v>14</v>
      </c>
      <c r="G1024" s="151"/>
      <c r="H1024" s="160"/>
      <c r="J1024" s="158">
        <f>SUM(J1021:J1023)</f>
        <v>0.19</v>
      </c>
      <c r="K1024" s="158">
        <f>SUM(K1022:K1023)+0.01</f>
        <v>2.1610999999999998</v>
      </c>
      <c r="L1024" s="158">
        <f>SUM(J1024:K1024)</f>
        <v>2.3510999999999997</v>
      </c>
    </row>
    <row r="1025" spans="1:12" x14ac:dyDescent="0.2">
      <c r="A1025" s="133"/>
      <c r="B1025" s="211"/>
      <c r="C1025" s="24"/>
      <c r="D1025" s="24"/>
      <c r="E1025" s="24"/>
      <c r="F1025" s="133"/>
      <c r="G1025" s="151"/>
      <c r="H1025" s="160"/>
      <c r="J1025" s="158"/>
      <c r="K1025" s="158"/>
      <c r="L1025" s="158"/>
    </row>
    <row r="1026" spans="1:12" x14ac:dyDescent="0.2">
      <c r="A1026" s="51" t="s">
        <v>634</v>
      </c>
      <c r="B1026" s="262" t="s">
        <v>635</v>
      </c>
      <c r="C1026" s="262"/>
      <c r="D1026" s="262"/>
      <c r="E1026" s="262"/>
      <c r="F1026" s="262"/>
      <c r="I1026" s="37" t="s">
        <v>308</v>
      </c>
      <c r="J1026" s="10"/>
      <c r="K1026" s="10"/>
      <c r="L1026" s="11"/>
    </row>
    <row r="1027" spans="1:12" x14ac:dyDescent="0.2">
      <c r="A1027" s="135" t="s">
        <v>634</v>
      </c>
      <c r="B1027" s="206" t="s">
        <v>635</v>
      </c>
      <c r="C1027" s="206"/>
      <c r="D1027" s="206"/>
      <c r="E1027" s="206"/>
      <c r="F1027" s="135"/>
      <c r="G1027" s="140">
        <v>74.489999999999995</v>
      </c>
      <c r="H1027" s="138">
        <v>0.35</v>
      </c>
      <c r="I1027" s="56" t="s">
        <v>34</v>
      </c>
      <c r="J1027" s="140">
        <f>SUM(G1027*H1027)</f>
        <v>26.071499999999997</v>
      </c>
      <c r="K1027" s="158"/>
      <c r="L1027" s="156"/>
    </row>
    <row r="1028" spans="1:12" x14ac:dyDescent="0.2">
      <c r="A1028" s="163" t="s">
        <v>176</v>
      </c>
      <c r="B1028" s="164" t="s">
        <v>420</v>
      </c>
      <c r="C1028" s="151"/>
      <c r="D1028" s="151"/>
      <c r="E1028" s="151"/>
      <c r="F1028" s="151"/>
      <c r="G1028" s="137">
        <v>16.64</v>
      </c>
      <c r="H1028" s="138">
        <v>0.15</v>
      </c>
      <c r="I1028" s="173" t="s">
        <v>41</v>
      </c>
      <c r="J1028" s="24"/>
      <c r="K1028" s="159">
        <f>SUM(G1028*H1028)</f>
        <v>2.496</v>
      </c>
      <c r="L1028" s="156"/>
    </row>
    <row r="1029" spans="1:12" x14ac:dyDescent="0.2">
      <c r="A1029" s="163" t="s">
        <v>178</v>
      </c>
      <c r="B1029" s="164" t="s">
        <v>421</v>
      </c>
      <c r="C1029" s="151"/>
      <c r="D1029" s="151"/>
      <c r="E1029" s="151"/>
      <c r="F1029" s="151"/>
      <c r="G1029" s="100">
        <v>14.09</v>
      </c>
      <c r="H1029" s="138">
        <v>0.15</v>
      </c>
      <c r="I1029" s="173" t="s">
        <v>41</v>
      </c>
      <c r="J1029" s="24"/>
      <c r="K1029" s="159">
        <f>SUM(G1029*H1029)</f>
        <v>2.1134999999999997</v>
      </c>
      <c r="L1029" s="156"/>
    </row>
    <row r="1030" spans="1:12" x14ac:dyDescent="0.2">
      <c r="A1030" s="157"/>
      <c r="B1030" s="208"/>
      <c r="C1030" s="151"/>
      <c r="D1030" s="151"/>
      <c r="E1030" s="151"/>
      <c r="F1030" s="157" t="s">
        <v>14</v>
      </c>
      <c r="G1030" s="24"/>
      <c r="H1030" s="138"/>
      <c r="I1030" s="23"/>
      <c r="J1030" s="182">
        <f>SUM(J1027:J1029)</f>
        <v>26.071499999999997</v>
      </c>
      <c r="K1030" s="158">
        <f>SUM(K1028:K1029)</f>
        <v>4.6094999999999997</v>
      </c>
      <c r="L1030" s="158">
        <f>SUM(J1030:K1030)</f>
        <v>30.680999999999997</v>
      </c>
    </row>
    <row r="1031" spans="1:12" x14ac:dyDescent="0.2">
      <c r="A1031" s="157"/>
      <c r="B1031" s="208"/>
      <c r="C1031" s="151"/>
      <c r="D1031" s="151"/>
      <c r="E1031" s="151"/>
      <c r="F1031" s="157"/>
      <c r="G1031" s="24"/>
      <c r="H1031" s="138"/>
      <c r="I1031" s="23"/>
      <c r="J1031" s="182"/>
      <c r="K1031" s="158"/>
      <c r="L1031" s="158"/>
    </row>
    <row r="1032" spans="1:12" x14ac:dyDescent="0.2">
      <c r="A1032" s="51" t="s">
        <v>636</v>
      </c>
      <c r="B1032" s="262" t="s">
        <v>637</v>
      </c>
      <c r="C1032" s="262"/>
      <c r="D1032" s="262"/>
      <c r="E1032" s="262"/>
      <c r="F1032" s="262"/>
      <c r="I1032" s="37" t="s">
        <v>34</v>
      </c>
      <c r="J1032" s="10"/>
      <c r="K1032" s="10"/>
      <c r="L1032" s="11"/>
    </row>
    <row r="1033" spans="1:12" x14ac:dyDescent="0.2">
      <c r="A1033" s="135" t="s">
        <v>636</v>
      </c>
      <c r="B1033" s="206" t="s">
        <v>637</v>
      </c>
      <c r="C1033" s="206"/>
      <c r="D1033" s="206"/>
      <c r="E1033" s="206"/>
      <c r="F1033" s="135"/>
      <c r="G1033" s="140">
        <v>4.13</v>
      </c>
      <c r="H1033" s="138">
        <v>1</v>
      </c>
      <c r="I1033" s="173" t="s">
        <v>34</v>
      </c>
      <c r="J1033" s="140">
        <f>SUM(G1033*H1033)</f>
        <v>4.13</v>
      </c>
      <c r="K1033" s="158"/>
      <c r="L1033" s="156"/>
    </row>
    <row r="1034" spans="1:12" x14ac:dyDescent="0.2">
      <c r="A1034" s="135" t="s">
        <v>176</v>
      </c>
      <c r="B1034" s="136" t="s">
        <v>420</v>
      </c>
      <c r="C1034" s="24"/>
      <c r="D1034" s="24"/>
      <c r="E1034" s="24"/>
      <c r="F1034" s="24"/>
      <c r="G1034" s="137">
        <v>16.64</v>
      </c>
      <c r="H1034" s="160">
        <v>0.05</v>
      </c>
      <c r="I1034" s="161" t="s">
        <v>41</v>
      </c>
      <c r="J1034" s="151"/>
      <c r="K1034" s="159">
        <f>SUM(G1034*H1034)</f>
        <v>0.83200000000000007</v>
      </c>
      <c r="L1034" s="156"/>
    </row>
    <row r="1035" spans="1:12" x14ac:dyDescent="0.2">
      <c r="A1035" s="135" t="s">
        <v>178</v>
      </c>
      <c r="B1035" s="136" t="s">
        <v>421</v>
      </c>
      <c r="C1035" s="24"/>
      <c r="D1035" s="24"/>
      <c r="E1035" s="24"/>
      <c r="F1035" s="24"/>
      <c r="G1035" s="100">
        <v>14.09</v>
      </c>
      <c r="H1035" s="160">
        <v>0.05</v>
      </c>
      <c r="I1035" s="161" t="s">
        <v>41</v>
      </c>
      <c r="J1035" s="151"/>
      <c r="K1035" s="159">
        <f>SUM(G1035*H1035)</f>
        <v>0.70450000000000002</v>
      </c>
      <c r="L1035" s="156"/>
    </row>
    <row r="1036" spans="1:12" x14ac:dyDescent="0.2">
      <c r="A1036" s="133"/>
      <c r="B1036" s="211"/>
      <c r="C1036" s="24"/>
      <c r="D1036" s="24"/>
      <c r="E1036" s="24"/>
      <c r="F1036" s="133" t="s">
        <v>14</v>
      </c>
      <c r="G1036" s="151"/>
      <c r="H1036" s="160"/>
      <c r="J1036" s="158">
        <f>SUM(J1033:J1035)</f>
        <v>4.13</v>
      </c>
      <c r="K1036" s="158">
        <f>SUM(K1034:K1035)</f>
        <v>1.5365000000000002</v>
      </c>
      <c r="L1036" s="158">
        <f>SUM(J1036:K1036)</f>
        <v>5.6665000000000001</v>
      </c>
    </row>
    <row r="1037" spans="1:12" x14ac:dyDescent="0.2">
      <c r="A1037" s="133"/>
      <c r="B1037" s="211"/>
      <c r="C1037" s="24"/>
      <c r="D1037" s="24"/>
      <c r="E1037" s="24"/>
      <c r="F1037" s="133"/>
      <c r="G1037" s="151"/>
      <c r="H1037" s="160"/>
      <c r="J1037" s="158"/>
      <c r="K1037" s="158"/>
      <c r="L1037" s="158"/>
    </row>
    <row r="1038" spans="1:12" x14ac:dyDescent="0.2">
      <c r="A1038" s="51" t="s">
        <v>638</v>
      </c>
      <c r="B1038" s="262" t="s">
        <v>639</v>
      </c>
      <c r="C1038" s="262"/>
      <c r="D1038" s="262"/>
      <c r="E1038" s="262"/>
      <c r="F1038" s="262"/>
      <c r="I1038" s="37" t="s">
        <v>34</v>
      </c>
      <c r="J1038" s="10"/>
      <c r="K1038" s="10"/>
      <c r="L1038" s="11"/>
    </row>
    <row r="1039" spans="1:12" x14ac:dyDescent="0.2">
      <c r="A1039" s="135" t="s">
        <v>638</v>
      </c>
      <c r="B1039" s="206" t="s">
        <v>639</v>
      </c>
      <c r="C1039" s="206"/>
      <c r="D1039" s="206"/>
      <c r="E1039" s="206"/>
      <c r="F1039" s="135"/>
      <c r="G1039" s="140">
        <v>7.12</v>
      </c>
      <c r="H1039" s="138">
        <v>1</v>
      </c>
      <c r="I1039" s="173" t="s">
        <v>34</v>
      </c>
      <c r="J1039" s="140">
        <f>SUM(G1039*H1039)</f>
        <v>7.12</v>
      </c>
      <c r="K1039" s="158"/>
      <c r="L1039" s="156"/>
    </row>
    <row r="1040" spans="1:12" x14ac:dyDescent="0.2">
      <c r="A1040" s="135" t="s">
        <v>176</v>
      </c>
      <c r="B1040" s="136" t="s">
        <v>420</v>
      </c>
      <c r="C1040" s="24"/>
      <c r="D1040" s="24"/>
      <c r="E1040" s="24"/>
      <c r="F1040" s="24"/>
      <c r="G1040" s="137">
        <v>16.64</v>
      </c>
      <c r="H1040" s="138">
        <v>0.06</v>
      </c>
      <c r="I1040" s="173" t="s">
        <v>41</v>
      </c>
      <c r="J1040" s="24"/>
      <c r="K1040" s="159">
        <f>SUM(G1040*H1040)</f>
        <v>0.99839999999999995</v>
      </c>
      <c r="L1040" s="156"/>
    </row>
    <row r="1041" spans="1:12" x14ac:dyDescent="0.2">
      <c r="A1041" s="163" t="s">
        <v>178</v>
      </c>
      <c r="B1041" s="164" t="s">
        <v>421</v>
      </c>
      <c r="C1041" s="151"/>
      <c r="D1041" s="151"/>
      <c r="E1041" s="151"/>
      <c r="F1041" s="151"/>
      <c r="G1041" s="100">
        <v>14.09</v>
      </c>
      <c r="H1041" s="138">
        <v>0.06</v>
      </c>
      <c r="I1041" s="173" t="s">
        <v>41</v>
      </c>
      <c r="J1041" s="24"/>
      <c r="K1041" s="159">
        <f>SUM(G1041*H1041)</f>
        <v>0.84539999999999993</v>
      </c>
      <c r="L1041" s="156"/>
    </row>
    <row r="1042" spans="1:12" x14ac:dyDescent="0.2">
      <c r="A1042" s="157"/>
      <c r="B1042" s="208"/>
      <c r="C1042" s="151"/>
      <c r="D1042" s="151"/>
      <c r="E1042" s="151"/>
      <c r="F1042" s="157" t="s">
        <v>14</v>
      </c>
      <c r="G1042" s="24"/>
      <c r="H1042" s="138"/>
      <c r="I1042" s="23"/>
      <c r="J1042" s="182">
        <f>SUM(J1039:J1041)</f>
        <v>7.12</v>
      </c>
      <c r="K1042" s="158">
        <f>SUM(K1040:K1041)</f>
        <v>1.8437999999999999</v>
      </c>
      <c r="L1042" s="158">
        <f>SUM(J1042:K1042)</f>
        <v>8.9637999999999991</v>
      </c>
    </row>
    <row r="1043" spans="1:12" x14ac:dyDescent="0.2">
      <c r="A1043" s="157"/>
      <c r="B1043" s="208"/>
      <c r="C1043" s="151"/>
      <c r="D1043" s="151"/>
      <c r="E1043" s="151"/>
      <c r="F1043" s="157"/>
      <c r="G1043" s="24"/>
      <c r="H1043" s="138"/>
      <c r="I1043" s="23"/>
      <c r="J1043" s="182"/>
      <c r="K1043" s="158"/>
      <c r="L1043" s="158"/>
    </row>
    <row r="1044" spans="1:12" ht="21" customHeight="1" x14ac:dyDescent="0.2">
      <c r="A1044" s="51" t="s">
        <v>640</v>
      </c>
      <c r="B1044" s="244" t="s">
        <v>641</v>
      </c>
      <c r="C1044" s="244"/>
      <c r="D1044" s="244"/>
      <c r="E1044" s="244"/>
      <c r="F1044" s="244"/>
      <c r="I1044" s="37" t="s">
        <v>34</v>
      </c>
      <c r="J1044" s="10"/>
      <c r="K1044" s="10"/>
      <c r="L1044" s="11"/>
    </row>
    <row r="1045" spans="1:12" x14ac:dyDescent="0.2">
      <c r="A1045" s="135" t="s">
        <v>640</v>
      </c>
      <c r="B1045" s="265" t="s">
        <v>642</v>
      </c>
      <c r="C1045" s="265"/>
      <c r="D1045" s="265"/>
      <c r="E1045" s="265"/>
      <c r="F1045" s="265"/>
      <c r="G1045" s="140">
        <v>4.55</v>
      </c>
      <c r="H1045" s="138">
        <v>1</v>
      </c>
      <c r="I1045" s="173" t="s">
        <v>34</v>
      </c>
      <c r="J1045" s="140">
        <f>SUM(G1045*H1045)</f>
        <v>4.55</v>
      </c>
      <c r="K1045" s="158"/>
      <c r="L1045" s="156"/>
    </row>
    <row r="1046" spans="1:12" x14ac:dyDescent="0.2">
      <c r="A1046" s="135" t="s">
        <v>176</v>
      </c>
      <c r="B1046" s="136" t="s">
        <v>420</v>
      </c>
      <c r="C1046" s="24"/>
      <c r="D1046" s="24"/>
      <c r="E1046" s="24"/>
      <c r="F1046" s="24"/>
      <c r="G1046" s="137">
        <v>16.64</v>
      </c>
      <c r="H1046" s="160">
        <v>0.08</v>
      </c>
      <c r="I1046" s="161" t="s">
        <v>41</v>
      </c>
      <c r="J1046" s="151"/>
      <c r="K1046" s="159">
        <f>SUM(G1046*H1046)</f>
        <v>1.3312000000000002</v>
      </c>
      <c r="L1046" s="156"/>
    </row>
    <row r="1047" spans="1:12" x14ac:dyDescent="0.2">
      <c r="A1047" s="135" t="s">
        <v>178</v>
      </c>
      <c r="B1047" s="136" t="s">
        <v>421</v>
      </c>
      <c r="C1047" s="24"/>
      <c r="D1047" s="24"/>
      <c r="E1047" s="24"/>
      <c r="F1047" s="24"/>
      <c r="G1047" s="100">
        <v>14.09</v>
      </c>
      <c r="H1047" s="160">
        <v>0.08</v>
      </c>
      <c r="I1047" s="161" t="s">
        <v>41</v>
      </c>
      <c r="J1047" s="151"/>
      <c r="K1047" s="159">
        <f>SUM(G1047*H1047)</f>
        <v>1.1272</v>
      </c>
      <c r="L1047" s="156"/>
    </row>
    <row r="1048" spans="1:12" x14ac:dyDescent="0.2">
      <c r="A1048" s="133"/>
      <c r="B1048" s="211"/>
      <c r="C1048" s="24"/>
      <c r="D1048" s="24"/>
      <c r="E1048" s="24"/>
      <c r="F1048" s="133" t="s">
        <v>14</v>
      </c>
      <c r="G1048" s="151"/>
      <c r="H1048" s="160"/>
      <c r="J1048" s="158">
        <f>SUM(J1045:J1047)</f>
        <v>4.55</v>
      </c>
      <c r="K1048" s="158">
        <f>SUM(K1046:K1047)</f>
        <v>2.4584000000000001</v>
      </c>
      <c r="L1048" s="158">
        <f>SUM(J1048:K1048)</f>
        <v>7.0084</v>
      </c>
    </row>
    <row r="1049" spans="1:12" x14ac:dyDescent="0.2">
      <c r="A1049" s="133"/>
      <c r="B1049" s="211"/>
      <c r="C1049" s="24"/>
      <c r="D1049" s="24"/>
      <c r="E1049" s="24"/>
      <c r="F1049" s="133"/>
      <c r="G1049" s="151"/>
      <c r="H1049" s="160"/>
      <c r="J1049" s="158"/>
      <c r="K1049" s="158"/>
      <c r="L1049" s="158"/>
    </row>
    <row r="1050" spans="1:12" x14ac:dyDescent="0.2">
      <c r="A1050" s="51" t="s">
        <v>643</v>
      </c>
      <c r="B1050" s="262" t="s">
        <v>644</v>
      </c>
      <c r="C1050" s="262"/>
      <c r="D1050" s="262"/>
      <c r="E1050" s="262"/>
      <c r="F1050" s="262"/>
      <c r="I1050" s="37" t="s">
        <v>34</v>
      </c>
      <c r="J1050" s="10"/>
      <c r="K1050" s="10"/>
      <c r="L1050" s="11"/>
    </row>
    <row r="1051" spans="1:12" x14ac:dyDescent="0.2">
      <c r="A1051" s="163" t="s">
        <v>643</v>
      </c>
      <c r="B1051" s="207" t="s">
        <v>644</v>
      </c>
      <c r="C1051" s="207"/>
      <c r="D1051" s="207"/>
      <c r="E1051" s="207"/>
      <c r="F1051" s="163"/>
      <c r="G1051" s="140">
        <v>33.9</v>
      </c>
      <c r="H1051" s="138">
        <v>1</v>
      </c>
      <c r="I1051" s="173" t="s">
        <v>34</v>
      </c>
      <c r="J1051" s="140">
        <f>SUM(G1051*H1051)</f>
        <v>33.9</v>
      </c>
      <c r="K1051" s="158"/>
      <c r="L1051" s="156"/>
    </row>
    <row r="1052" spans="1:12" x14ac:dyDescent="0.2">
      <c r="A1052" s="163" t="s">
        <v>176</v>
      </c>
      <c r="B1052" s="164" t="s">
        <v>420</v>
      </c>
      <c r="C1052" s="151"/>
      <c r="D1052" s="151"/>
      <c r="E1052" s="151"/>
      <c r="F1052" s="151"/>
      <c r="G1052" s="137">
        <v>16.64</v>
      </c>
      <c r="H1052" s="160">
        <v>1</v>
      </c>
      <c r="I1052" s="161" t="s">
        <v>41</v>
      </c>
      <c r="J1052" s="151"/>
      <c r="K1052" s="159">
        <f>SUM(G1052*H1052)</f>
        <v>16.64</v>
      </c>
      <c r="L1052" s="156"/>
    </row>
    <row r="1053" spans="1:12" x14ac:dyDescent="0.2">
      <c r="A1053" s="163" t="s">
        <v>178</v>
      </c>
      <c r="B1053" s="164" t="s">
        <v>421</v>
      </c>
      <c r="C1053" s="151"/>
      <c r="D1053" s="151"/>
      <c r="E1053" s="151"/>
      <c r="F1053" s="151"/>
      <c r="G1053" s="100">
        <v>14.09</v>
      </c>
      <c r="H1053" s="160">
        <v>1</v>
      </c>
      <c r="I1053" s="161" t="s">
        <v>41</v>
      </c>
      <c r="J1053" s="151"/>
      <c r="K1053" s="159">
        <f>SUM(G1053*H1053)</f>
        <v>14.09</v>
      </c>
      <c r="L1053" s="156"/>
    </row>
    <row r="1054" spans="1:12" x14ac:dyDescent="0.2">
      <c r="A1054" s="157"/>
      <c r="B1054" s="208"/>
      <c r="C1054" s="151"/>
      <c r="D1054" s="151"/>
      <c r="E1054" s="151"/>
      <c r="F1054" s="157" t="s">
        <v>14</v>
      </c>
      <c r="G1054" s="151"/>
      <c r="H1054" s="160"/>
      <c r="J1054" s="158">
        <f>SUM(J1051:J1053)</f>
        <v>33.9</v>
      </c>
      <c r="K1054" s="158">
        <f>SUM(K1052:K1053)</f>
        <v>30.73</v>
      </c>
      <c r="L1054" s="158">
        <f>SUM(J1054:K1054)</f>
        <v>64.63</v>
      </c>
    </row>
    <row r="1055" spans="1:12" x14ac:dyDescent="0.2">
      <c r="F1055" s="3"/>
      <c r="I1055" s="15"/>
      <c r="J1055" s="10"/>
      <c r="K1055" s="10"/>
      <c r="L1055" s="11"/>
    </row>
    <row r="1056" spans="1:12" x14ac:dyDescent="0.2">
      <c r="A1056" s="51" t="s">
        <v>645</v>
      </c>
      <c r="B1056" s="4" t="s">
        <v>646</v>
      </c>
      <c r="I1056" s="37" t="s">
        <v>3</v>
      </c>
    </row>
    <row r="1057" spans="1:12" x14ac:dyDescent="0.2">
      <c r="A1057" s="135" t="s">
        <v>176</v>
      </c>
      <c r="B1057" s="164" t="s">
        <v>420</v>
      </c>
      <c r="C1057" s="151"/>
      <c r="D1057" s="151"/>
      <c r="E1057" s="151"/>
      <c r="F1057" s="151"/>
      <c r="G1057" s="137">
        <v>16.64</v>
      </c>
      <c r="H1057" s="160">
        <v>5</v>
      </c>
      <c r="I1057" s="161" t="s">
        <v>41</v>
      </c>
      <c r="J1057" s="151"/>
      <c r="K1057" s="162">
        <v>76.900000000000006</v>
      </c>
      <c r="L1057" s="151"/>
    </row>
    <row r="1058" spans="1:12" x14ac:dyDescent="0.2">
      <c r="A1058" s="135" t="s">
        <v>178</v>
      </c>
      <c r="B1058" s="164" t="s">
        <v>421</v>
      </c>
      <c r="C1058" s="151"/>
      <c r="D1058" s="151"/>
      <c r="E1058" s="151"/>
      <c r="F1058" s="151"/>
      <c r="G1058" s="100">
        <v>14.09</v>
      </c>
      <c r="H1058" s="160">
        <v>5</v>
      </c>
      <c r="I1058" s="161" t="s">
        <v>41</v>
      </c>
      <c r="J1058" s="151"/>
      <c r="K1058" s="162">
        <v>54</v>
      </c>
      <c r="L1058" s="151"/>
    </row>
    <row r="1059" spans="1:12" x14ac:dyDescent="0.2">
      <c r="A1059" s="135" t="s">
        <v>645</v>
      </c>
      <c r="B1059" s="164" t="s">
        <v>646</v>
      </c>
      <c r="C1059" s="151"/>
      <c r="D1059" s="151"/>
      <c r="E1059" s="151"/>
      <c r="F1059" s="151"/>
      <c r="G1059" s="212">
        <v>2475</v>
      </c>
      <c r="H1059" s="160">
        <v>1</v>
      </c>
      <c r="I1059" s="161" t="s">
        <v>34</v>
      </c>
      <c r="J1059" s="212">
        <f>SUM(G1059*H1059)</f>
        <v>2475</v>
      </c>
      <c r="K1059" s="151"/>
      <c r="L1059" s="151"/>
    </row>
    <row r="1060" spans="1:12" x14ac:dyDescent="0.2">
      <c r="A1060" s="24"/>
      <c r="B1060" s="151"/>
      <c r="C1060" s="151"/>
      <c r="D1060" s="151"/>
      <c r="E1060" s="151"/>
      <c r="F1060" s="157" t="s">
        <v>14</v>
      </c>
      <c r="G1060" s="151"/>
      <c r="J1060" s="180">
        <f>SUM(J1059)</f>
        <v>2475</v>
      </c>
      <c r="K1060" s="155">
        <v>130.9</v>
      </c>
      <c r="L1060" s="180">
        <f>SUM(J1060:K1060)</f>
        <v>2605.9</v>
      </c>
    </row>
    <row r="1061" spans="1:12" x14ac:dyDescent="0.2">
      <c r="A1061" s="22"/>
      <c r="H1061" s="3"/>
      <c r="I1061" s="11"/>
      <c r="K1061" s="11"/>
      <c r="L1061" s="9"/>
    </row>
    <row r="1062" spans="1:12" x14ac:dyDescent="0.2">
      <c r="A1062" s="51" t="s">
        <v>647</v>
      </c>
      <c r="B1062" s="4" t="s">
        <v>648</v>
      </c>
      <c r="I1062" s="37" t="s">
        <v>3</v>
      </c>
    </row>
    <row r="1063" spans="1:12" x14ac:dyDescent="0.2">
      <c r="A1063" s="135" t="s">
        <v>176</v>
      </c>
      <c r="B1063" s="164" t="s">
        <v>420</v>
      </c>
      <c r="C1063" s="151"/>
      <c r="D1063" s="151"/>
      <c r="E1063" s="151"/>
      <c r="F1063" s="151"/>
      <c r="G1063" s="137">
        <v>16.64</v>
      </c>
      <c r="H1063" s="160">
        <v>2</v>
      </c>
      <c r="I1063" s="161" t="s">
        <v>41</v>
      </c>
      <c r="J1063" s="151"/>
      <c r="K1063" s="162">
        <f>SUM(G1063*H1063)</f>
        <v>33.28</v>
      </c>
      <c r="L1063" s="151"/>
    </row>
    <row r="1064" spans="1:12" x14ac:dyDescent="0.2">
      <c r="A1064" s="163" t="s">
        <v>178</v>
      </c>
      <c r="B1064" s="164" t="s">
        <v>421</v>
      </c>
      <c r="C1064" s="151"/>
      <c r="D1064" s="151"/>
      <c r="E1064" s="151"/>
      <c r="F1064" s="151"/>
      <c r="G1064" s="100">
        <v>14.09</v>
      </c>
      <c r="H1064" s="160">
        <v>2</v>
      </c>
      <c r="I1064" s="161" t="s">
        <v>41</v>
      </c>
      <c r="J1064" s="151"/>
      <c r="K1064" s="162">
        <f>SUM(G1064*H1064)</f>
        <v>28.18</v>
      </c>
      <c r="L1064" s="151"/>
    </row>
    <row r="1065" spans="1:12" x14ac:dyDescent="0.2">
      <c r="A1065" s="163" t="s">
        <v>647</v>
      </c>
      <c r="B1065" s="164" t="s">
        <v>648</v>
      </c>
      <c r="C1065" s="151"/>
      <c r="D1065" s="151"/>
      <c r="E1065" s="151"/>
      <c r="F1065" s="151"/>
      <c r="G1065" s="159">
        <v>831.66</v>
      </c>
      <c r="H1065" s="160">
        <v>1</v>
      </c>
      <c r="I1065" s="161" t="s">
        <v>34</v>
      </c>
      <c r="J1065" s="159">
        <f>SUM(G1065*H1065)</f>
        <v>831.66</v>
      </c>
      <c r="K1065" s="213"/>
      <c r="L1065" s="213"/>
    </row>
    <row r="1066" spans="1:12" x14ac:dyDescent="0.2">
      <c r="A1066" s="151"/>
      <c r="B1066" s="151"/>
      <c r="C1066" s="151"/>
      <c r="D1066" s="151"/>
      <c r="E1066" s="151"/>
      <c r="F1066" s="157" t="s">
        <v>14</v>
      </c>
      <c r="G1066" s="151"/>
      <c r="J1066" s="158">
        <f>SUM(J1065)</f>
        <v>831.66</v>
      </c>
      <c r="K1066" s="158">
        <f>SUM(K1063:K1065)</f>
        <v>61.46</v>
      </c>
      <c r="L1066" s="158">
        <f>SUM(J1066:K1066)</f>
        <v>893.12</v>
      </c>
    </row>
    <row r="1067" spans="1:12" x14ac:dyDescent="0.2">
      <c r="A1067" s="22"/>
      <c r="B1067" s="22"/>
      <c r="H1067" s="3"/>
      <c r="I1067" s="11"/>
      <c r="K1067" s="11"/>
      <c r="L1067" s="9"/>
    </row>
    <row r="1068" spans="1:12" x14ac:dyDescent="0.2">
      <c r="A1068" s="51" t="s">
        <v>649</v>
      </c>
      <c r="B1068" s="52" t="s">
        <v>650</v>
      </c>
      <c r="I1068" s="37" t="s">
        <v>3</v>
      </c>
    </row>
    <row r="1069" spans="1:12" x14ac:dyDescent="0.2">
      <c r="A1069" s="135" t="s">
        <v>176</v>
      </c>
      <c r="B1069" s="136" t="s">
        <v>420</v>
      </c>
      <c r="C1069" s="151"/>
      <c r="D1069" s="151"/>
      <c r="E1069" s="151"/>
      <c r="F1069" s="151"/>
      <c r="G1069" s="137">
        <v>16.64</v>
      </c>
      <c r="H1069" s="160">
        <v>3</v>
      </c>
      <c r="I1069" s="161" t="s">
        <v>41</v>
      </c>
      <c r="J1069" s="151"/>
      <c r="K1069" s="162">
        <f>SUM(G1069*H1069)</f>
        <v>49.92</v>
      </c>
      <c r="L1069" s="151"/>
    </row>
    <row r="1070" spans="1:12" x14ac:dyDescent="0.2">
      <c r="A1070" s="135" t="s">
        <v>178</v>
      </c>
      <c r="B1070" s="136" t="s">
        <v>421</v>
      </c>
      <c r="C1070" s="151"/>
      <c r="D1070" s="151"/>
      <c r="E1070" s="151"/>
      <c r="F1070" s="151"/>
      <c r="G1070" s="100">
        <v>14.09</v>
      </c>
      <c r="H1070" s="160">
        <v>3</v>
      </c>
      <c r="I1070" s="161" t="s">
        <v>41</v>
      </c>
      <c r="J1070" s="151"/>
      <c r="K1070" s="162">
        <f>SUM(G1070*H1070)</f>
        <v>42.269999999999996</v>
      </c>
      <c r="L1070" s="151"/>
    </row>
    <row r="1071" spans="1:12" x14ac:dyDescent="0.2">
      <c r="A1071" s="135" t="s">
        <v>649</v>
      </c>
      <c r="B1071" s="136" t="s">
        <v>650</v>
      </c>
      <c r="C1071" s="151"/>
      <c r="D1071" s="151"/>
      <c r="E1071" s="151"/>
      <c r="F1071" s="151"/>
      <c r="G1071" s="197">
        <v>1085.25</v>
      </c>
      <c r="H1071" s="160">
        <v>1</v>
      </c>
      <c r="I1071" s="161" t="s">
        <v>34</v>
      </c>
      <c r="J1071" s="197">
        <f>SUM(G1071*H1071)</f>
        <v>1085.25</v>
      </c>
      <c r="K1071" s="214"/>
      <c r="L1071" s="214"/>
    </row>
    <row r="1072" spans="1:12" x14ac:dyDescent="0.2">
      <c r="A1072" s="24"/>
      <c r="B1072" s="24"/>
      <c r="C1072" s="151"/>
      <c r="D1072" s="151"/>
      <c r="E1072" s="151"/>
      <c r="F1072" s="157" t="s">
        <v>14</v>
      </c>
      <c r="G1072" s="151"/>
      <c r="J1072" s="215">
        <f>SUM(J1071)</f>
        <v>1085.25</v>
      </c>
      <c r="K1072" s="215">
        <f>SUM(K1069:K1071)</f>
        <v>92.19</v>
      </c>
      <c r="L1072" s="215">
        <f>SUM(J1072:K1072)</f>
        <v>1177.44</v>
      </c>
    </row>
    <row r="1073" spans="1:12" x14ac:dyDescent="0.2">
      <c r="A1073" s="22"/>
      <c r="B1073" s="22"/>
      <c r="H1073" s="3"/>
      <c r="I1073" s="11"/>
      <c r="K1073" s="11"/>
      <c r="L1073" s="9"/>
    </row>
    <row r="1074" spans="1:12" x14ac:dyDescent="0.2">
      <c r="A1074" s="51" t="s">
        <v>651</v>
      </c>
      <c r="B1074" s="52" t="s">
        <v>652</v>
      </c>
      <c r="I1074" s="37" t="s">
        <v>3</v>
      </c>
    </row>
    <row r="1075" spans="1:12" x14ac:dyDescent="0.2">
      <c r="A1075" s="135" t="s">
        <v>176</v>
      </c>
      <c r="B1075" s="136" t="s">
        <v>420</v>
      </c>
      <c r="C1075" s="151"/>
      <c r="D1075" s="151"/>
      <c r="E1075" s="151"/>
      <c r="F1075" s="151"/>
      <c r="G1075" s="137">
        <v>16.64</v>
      </c>
      <c r="H1075" s="160">
        <v>1</v>
      </c>
      <c r="I1075" s="161" t="s">
        <v>41</v>
      </c>
      <c r="J1075" s="151"/>
      <c r="K1075" s="162">
        <f>SUM(G1075*H1075)</f>
        <v>16.64</v>
      </c>
      <c r="L1075" s="151"/>
    </row>
    <row r="1076" spans="1:12" x14ac:dyDescent="0.2">
      <c r="A1076" s="135" t="s">
        <v>178</v>
      </c>
      <c r="B1076" s="136" t="s">
        <v>421</v>
      </c>
      <c r="C1076" s="151"/>
      <c r="D1076" s="151"/>
      <c r="E1076" s="151"/>
      <c r="F1076" s="151"/>
      <c r="G1076" s="100">
        <v>14.09</v>
      </c>
      <c r="H1076" s="160">
        <v>1</v>
      </c>
      <c r="I1076" s="161" t="s">
        <v>41</v>
      </c>
      <c r="J1076" s="151"/>
      <c r="K1076" s="162">
        <f>SUM(G1076*H1076)</f>
        <v>14.09</v>
      </c>
      <c r="L1076" s="151"/>
    </row>
    <row r="1077" spans="1:12" x14ac:dyDescent="0.2">
      <c r="A1077" s="135" t="s">
        <v>651</v>
      </c>
      <c r="B1077" s="136" t="s">
        <v>652</v>
      </c>
      <c r="C1077" s="151"/>
      <c r="D1077" s="151"/>
      <c r="E1077" s="151"/>
      <c r="F1077" s="151"/>
      <c r="G1077" s="159">
        <v>523.67999999999995</v>
      </c>
      <c r="H1077" s="160">
        <v>1</v>
      </c>
      <c r="I1077" s="161" t="s">
        <v>34</v>
      </c>
      <c r="J1077" s="159">
        <f>SUM(G1077*H1077)</f>
        <v>523.67999999999995</v>
      </c>
      <c r="K1077" s="213"/>
      <c r="L1077" s="213"/>
    </row>
    <row r="1078" spans="1:12" x14ac:dyDescent="0.2">
      <c r="A1078" s="24"/>
      <c r="B1078" s="24"/>
      <c r="C1078" s="151"/>
      <c r="D1078" s="151"/>
      <c r="E1078" s="151"/>
      <c r="F1078" s="157" t="s">
        <v>14</v>
      </c>
      <c r="G1078" s="151"/>
      <c r="J1078" s="158">
        <f>SUM(J1077)</f>
        <v>523.67999999999995</v>
      </c>
      <c r="K1078" s="158">
        <f>SUM(K1075:K1077)</f>
        <v>30.73</v>
      </c>
      <c r="L1078" s="158">
        <f>SUM(J1078:K1078)</f>
        <v>554.41</v>
      </c>
    </row>
    <row r="1079" spans="1:12" x14ac:dyDescent="0.2">
      <c r="A1079" s="22"/>
      <c r="B1079" s="22"/>
      <c r="H1079" s="3"/>
      <c r="I1079" s="11"/>
      <c r="K1079" s="11"/>
      <c r="L1079" s="9"/>
    </row>
    <row r="1080" spans="1:12" x14ac:dyDescent="0.2">
      <c r="A1080" s="51" t="s">
        <v>653</v>
      </c>
      <c r="B1080" s="52" t="s">
        <v>654</v>
      </c>
      <c r="I1080" s="37" t="s">
        <v>3</v>
      </c>
    </row>
    <row r="1081" spans="1:12" x14ac:dyDescent="0.2">
      <c r="A1081" s="163" t="s">
        <v>176</v>
      </c>
      <c r="B1081" s="164" t="s">
        <v>420</v>
      </c>
      <c r="C1081" s="151"/>
      <c r="D1081" s="151"/>
      <c r="E1081" s="151"/>
      <c r="F1081" s="151"/>
      <c r="G1081" s="137">
        <v>16.64</v>
      </c>
      <c r="H1081" s="160">
        <v>1</v>
      </c>
      <c r="I1081" s="161" t="s">
        <v>41</v>
      </c>
      <c r="J1081" s="151"/>
      <c r="K1081" s="162">
        <f>SUM(G1081*H1081)</f>
        <v>16.64</v>
      </c>
      <c r="L1081" s="151"/>
    </row>
    <row r="1082" spans="1:12" x14ac:dyDescent="0.2">
      <c r="A1082" s="163" t="s">
        <v>178</v>
      </c>
      <c r="B1082" s="164" t="s">
        <v>421</v>
      </c>
      <c r="C1082" s="151"/>
      <c r="D1082" s="151"/>
      <c r="E1082" s="151"/>
      <c r="F1082" s="151"/>
      <c r="G1082" s="100">
        <v>14.09</v>
      </c>
      <c r="H1082" s="160">
        <v>1</v>
      </c>
      <c r="I1082" s="161" t="s">
        <v>41</v>
      </c>
      <c r="J1082" s="151"/>
      <c r="K1082" s="162">
        <f>SUM(G1082*H1082)</f>
        <v>14.09</v>
      </c>
      <c r="L1082" s="151"/>
    </row>
    <row r="1083" spans="1:12" x14ac:dyDescent="0.2">
      <c r="A1083" s="163" t="s">
        <v>655</v>
      </c>
      <c r="B1083" s="164" t="s">
        <v>654</v>
      </c>
      <c r="C1083" s="151"/>
      <c r="D1083" s="151"/>
      <c r="E1083" s="151"/>
      <c r="F1083" s="151"/>
      <c r="G1083" s="201">
        <v>318.72000000000003</v>
      </c>
      <c r="H1083" s="160">
        <v>1</v>
      </c>
      <c r="I1083" s="161" t="s">
        <v>34</v>
      </c>
      <c r="J1083" s="159">
        <f>SUM(G1083*H1083)</f>
        <v>318.72000000000003</v>
      </c>
      <c r="K1083" s="151"/>
      <c r="L1083" s="151"/>
    </row>
    <row r="1084" spans="1:12" x14ac:dyDescent="0.2">
      <c r="A1084" s="151"/>
      <c r="B1084" s="151"/>
      <c r="C1084" s="151"/>
      <c r="D1084" s="151"/>
      <c r="E1084" s="151"/>
      <c r="F1084" s="157" t="s">
        <v>14</v>
      </c>
      <c r="G1084" s="151"/>
      <c r="J1084" s="155">
        <f>SUM(J1083)</f>
        <v>318.72000000000003</v>
      </c>
      <c r="K1084" s="156">
        <f>SUM(K1081:K1083)</f>
        <v>30.73</v>
      </c>
      <c r="L1084" s="155">
        <f>SUM(J1084:K1084)</f>
        <v>349.45000000000005</v>
      </c>
    </row>
    <row r="1085" spans="1:12" x14ac:dyDescent="0.2">
      <c r="A1085" s="151"/>
      <c r="B1085" s="151"/>
      <c r="C1085" s="151"/>
      <c r="D1085" s="151"/>
      <c r="E1085" s="151"/>
      <c r="F1085" s="157"/>
      <c r="G1085" s="151"/>
      <c r="J1085" s="155"/>
      <c r="K1085" s="156"/>
      <c r="L1085" s="155"/>
    </row>
    <row r="1086" spans="1:12" x14ac:dyDescent="0.2">
      <c r="A1086" s="51" t="s">
        <v>656</v>
      </c>
      <c r="B1086" s="242" t="s">
        <v>657</v>
      </c>
      <c r="C1086" s="242"/>
      <c r="D1086" s="242"/>
      <c r="E1086" s="242"/>
      <c r="F1086" s="242"/>
      <c r="I1086" s="185" t="s">
        <v>104</v>
      </c>
    </row>
    <row r="1087" spans="1:12" x14ac:dyDescent="0.2">
      <c r="A1087" s="53" t="s">
        <v>656</v>
      </c>
      <c r="B1087" s="239" t="s">
        <v>657</v>
      </c>
      <c r="C1087" s="239"/>
      <c r="D1087" s="239"/>
      <c r="E1087" s="239"/>
      <c r="F1087" s="239"/>
      <c r="G1087" s="99">
        <v>0.78</v>
      </c>
      <c r="H1087" s="7">
        <v>1.19</v>
      </c>
      <c r="I1087" s="38" t="s">
        <v>104</v>
      </c>
      <c r="J1087" s="64">
        <f>SUM(G1087*H1087)</f>
        <v>0.92820000000000003</v>
      </c>
    </row>
    <row r="1088" spans="1:12" x14ac:dyDescent="0.2">
      <c r="A1088" s="135" t="s">
        <v>176</v>
      </c>
      <c r="B1088" s="164" t="s">
        <v>420</v>
      </c>
      <c r="C1088" s="151"/>
      <c r="D1088" s="151"/>
      <c r="E1088" s="151"/>
      <c r="F1088" s="151"/>
      <c r="G1088" s="137">
        <v>16.64</v>
      </c>
      <c r="H1088" s="160">
        <v>0.04</v>
      </c>
      <c r="I1088" s="161" t="s">
        <v>41</v>
      </c>
      <c r="J1088" s="151"/>
      <c r="K1088" s="159">
        <f>SUM(G1088*H1088)</f>
        <v>0.66560000000000008</v>
      </c>
      <c r="L1088" s="151"/>
    </row>
    <row r="1089" spans="1:12" x14ac:dyDescent="0.2">
      <c r="A1089" s="135" t="s">
        <v>178</v>
      </c>
      <c r="B1089" s="164" t="s">
        <v>421</v>
      </c>
      <c r="C1089" s="151"/>
      <c r="D1089" s="151"/>
      <c r="E1089" s="151"/>
      <c r="F1089" s="151"/>
      <c r="G1089" s="100">
        <v>14.09</v>
      </c>
      <c r="H1089" s="160">
        <v>0.04</v>
      </c>
      <c r="I1089" s="161" t="s">
        <v>41</v>
      </c>
      <c r="J1089" s="151"/>
      <c r="K1089" s="159">
        <f>SUM(G1089*H1089)</f>
        <v>0.56359999999999999</v>
      </c>
      <c r="L1089" s="151"/>
    </row>
    <row r="1090" spans="1:12" x14ac:dyDescent="0.2">
      <c r="A1090" s="24"/>
      <c r="B1090" s="151"/>
      <c r="C1090" s="151"/>
      <c r="D1090" s="151"/>
      <c r="E1090" s="151"/>
      <c r="F1090" s="157" t="s">
        <v>14</v>
      </c>
      <c r="G1090" s="151"/>
      <c r="H1090" s="151"/>
      <c r="J1090" s="158">
        <f>SUM(J1087:J1089)</f>
        <v>0.92820000000000003</v>
      </c>
      <c r="K1090" s="158">
        <f>SUM(K1087:K1089)</f>
        <v>1.2292000000000001</v>
      </c>
      <c r="L1090" s="158">
        <f>SUM(J1090:K1090)</f>
        <v>2.1574</v>
      </c>
    </row>
    <row r="1091" spans="1:12" x14ac:dyDescent="0.2">
      <c r="A1091" s="24"/>
      <c r="B1091" s="151"/>
      <c r="C1091" s="151"/>
      <c r="D1091" s="151"/>
      <c r="E1091" s="151"/>
      <c r="F1091" s="157"/>
      <c r="G1091" s="151"/>
      <c r="J1091" s="155"/>
      <c r="K1091" s="156"/>
      <c r="L1091" s="155"/>
    </row>
    <row r="1092" spans="1:12" x14ac:dyDescent="0.2">
      <c r="A1092" s="51" t="s">
        <v>658</v>
      </c>
      <c r="B1092" s="242" t="s">
        <v>659</v>
      </c>
      <c r="C1092" s="242"/>
      <c r="D1092" s="242"/>
      <c r="E1092" s="242"/>
      <c r="F1092" s="242"/>
      <c r="I1092" s="185" t="s">
        <v>104</v>
      </c>
    </row>
    <row r="1093" spans="1:12" x14ac:dyDescent="0.2">
      <c r="A1093" s="53" t="s">
        <v>658</v>
      </c>
      <c r="B1093" s="239" t="s">
        <v>659</v>
      </c>
      <c r="C1093" s="239"/>
      <c r="D1093" s="239"/>
      <c r="E1093" s="239"/>
      <c r="F1093" s="239"/>
      <c r="G1093" s="99">
        <v>0.84</v>
      </c>
      <c r="H1093" s="7">
        <v>1.19</v>
      </c>
      <c r="I1093" s="38" t="s">
        <v>104</v>
      </c>
      <c r="J1093" s="64">
        <f>SUM(G1093*H1093)</f>
        <v>0.99959999999999993</v>
      </c>
    </row>
    <row r="1094" spans="1:12" x14ac:dyDescent="0.2">
      <c r="A1094" s="135" t="s">
        <v>176</v>
      </c>
      <c r="B1094" s="164" t="s">
        <v>420</v>
      </c>
      <c r="C1094" s="151"/>
      <c r="D1094" s="151"/>
      <c r="E1094" s="151"/>
      <c r="F1094" s="151"/>
      <c r="G1094" s="137">
        <v>16.64</v>
      </c>
      <c r="H1094" s="160">
        <v>6.7000000000000004E-2</v>
      </c>
      <c r="I1094" s="161" t="s">
        <v>41</v>
      </c>
      <c r="J1094" s="151"/>
      <c r="K1094" s="159">
        <f>SUM(G1094*H1094)</f>
        <v>1.1148800000000001</v>
      </c>
      <c r="L1094" s="151"/>
    </row>
    <row r="1095" spans="1:12" x14ac:dyDescent="0.2">
      <c r="A1095" s="135" t="s">
        <v>178</v>
      </c>
      <c r="B1095" s="164" t="s">
        <v>421</v>
      </c>
      <c r="C1095" s="151"/>
      <c r="D1095" s="151"/>
      <c r="E1095" s="151"/>
      <c r="F1095" s="151"/>
      <c r="G1095" s="100">
        <v>14.09</v>
      </c>
      <c r="H1095" s="160">
        <v>6.7000000000000004E-2</v>
      </c>
      <c r="I1095" s="161" t="s">
        <v>41</v>
      </c>
      <c r="J1095" s="151"/>
      <c r="K1095" s="159">
        <f>SUM(G1095*H1095)</f>
        <v>0.94403000000000004</v>
      </c>
      <c r="L1095" s="151"/>
    </row>
    <row r="1096" spans="1:12" x14ac:dyDescent="0.2">
      <c r="A1096" s="24"/>
      <c r="B1096" s="151"/>
      <c r="C1096" s="151"/>
      <c r="D1096" s="151"/>
      <c r="E1096" s="151"/>
      <c r="F1096" s="157" t="s">
        <v>14</v>
      </c>
      <c r="G1096" s="151"/>
      <c r="H1096" s="151"/>
      <c r="J1096" s="158">
        <f>SUM(J1093:J1095)</f>
        <v>0.99959999999999993</v>
      </c>
      <c r="K1096" s="158">
        <f>SUM(K1093:K1095)</f>
        <v>2.05891</v>
      </c>
      <c r="L1096" s="158">
        <f>SUM(J1096:K1096)</f>
        <v>3.0585100000000001</v>
      </c>
    </row>
    <row r="1097" spans="1:12" x14ac:dyDescent="0.2">
      <c r="A1097" s="24"/>
      <c r="B1097" s="151"/>
      <c r="C1097" s="151"/>
      <c r="D1097" s="151"/>
      <c r="E1097" s="151"/>
      <c r="F1097" s="157"/>
      <c r="G1097" s="151"/>
      <c r="J1097" s="155"/>
      <c r="K1097" s="156"/>
      <c r="L1097" s="155"/>
    </row>
    <row r="1098" spans="1:12" x14ac:dyDescent="0.2">
      <c r="A1098" s="51" t="s">
        <v>660</v>
      </c>
      <c r="B1098" s="242" t="s">
        <v>661</v>
      </c>
      <c r="C1098" s="242"/>
      <c r="D1098" s="242"/>
      <c r="E1098" s="242"/>
      <c r="F1098" s="242"/>
      <c r="I1098" s="37" t="s">
        <v>3</v>
      </c>
    </row>
    <row r="1099" spans="1:12" x14ac:dyDescent="0.2">
      <c r="A1099" s="163" t="s">
        <v>660</v>
      </c>
      <c r="B1099" s="240" t="s">
        <v>662</v>
      </c>
      <c r="C1099" s="240"/>
      <c r="D1099" s="240"/>
      <c r="E1099" s="240"/>
      <c r="F1099" s="240"/>
      <c r="G1099" s="159">
        <v>262.14</v>
      </c>
      <c r="H1099" s="160">
        <v>1</v>
      </c>
      <c r="I1099" s="161" t="s">
        <v>3</v>
      </c>
      <c r="J1099" s="140">
        <f>SUM(G1099*H1099)</f>
        <v>262.14</v>
      </c>
      <c r="K1099" s="151"/>
    </row>
    <row r="1100" spans="1:12" x14ac:dyDescent="0.2">
      <c r="A1100" s="163" t="s">
        <v>176</v>
      </c>
      <c r="B1100" s="164" t="s">
        <v>420</v>
      </c>
      <c r="C1100" s="151"/>
      <c r="D1100" s="151"/>
      <c r="E1100" s="151"/>
      <c r="F1100" s="151"/>
      <c r="G1100" s="137">
        <v>16.64</v>
      </c>
      <c r="H1100" s="160">
        <v>0.7</v>
      </c>
      <c r="I1100" s="161" t="s">
        <v>41</v>
      </c>
      <c r="J1100" s="151"/>
      <c r="K1100" s="159">
        <f>SUM(G1100*H1100)</f>
        <v>11.648</v>
      </c>
      <c r="L1100" s="151"/>
    </row>
    <row r="1101" spans="1:12" x14ac:dyDescent="0.2">
      <c r="A1101" s="163" t="s">
        <v>178</v>
      </c>
      <c r="B1101" s="164" t="s">
        <v>421</v>
      </c>
      <c r="C1101" s="151"/>
      <c r="D1101" s="151"/>
      <c r="E1101" s="151"/>
      <c r="F1101" s="151"/>
      <c r="G1101" s="100">
        <v>14.09</v>
      </c>
      <c r="H1101" s="160">
        <v>0.7</v>
      </c>
      <c r="I1101" s="161" t="s">
        <v>41</v>
      </c>
      <c r="J1101" s="151"/>
      <c r="K1101" s="159">
        <f>SUM(G1101*H1101)</f>
        <v>9.8629999999999995</v>
      </c>
      <c r="L1101" s="151"/>
    </row>
    <row r="1102" spans="1:12" x14ac:dyDescent="0.2">
      <c r="A1102" s="151"/>
      <c r="B1102" s="151"/>
      <c r="C1102" s="151"/>
      <c r="D1102" s="151"/>
      <c r="E1102" s="151"/>
      <c r="F1102" s="157" t="s">
        <v>14</v>
      </c>
      <c r="G1102" s="151"/>
      <c r="H1102" s="151"/>
      <c r="J1102" s="158">
        <f>SUM(J1099:J1101)</f>
        <v>262.14</v>
      </c>
      <c r="K1102" s="158">
        <f>SUM(K1099:K1101)</f>
        <v>21.510999999999999</v>
      </c>
      <c r="L1102" s="158">
        <f>SUM(J1102:K1102)</f>
        <v>283.65100000000001</v>
      </c>
    </row>
    <row r="1103" spans="1:12" x14ac:dyDescent="0.2">
      <c r="A1103" s="24"/>
      <c r="B1103" s="24"/>
      <c r="C1103" s="24"/>
      <c r="D1103" s="24"/>
      <c r="E1103" s="24"/>
      <c r="F1103" s="133"/>
      <c r="G1103" s="151"/>
      <c r="J1103" s="155"/>
      <c r="K1103" s="156"/>
      <c r="L1103" s="155"/>
    </row>
    <row r="1104" spans="1:12" x14ac:dyDescent="0.2">
      <c r="A1104" s="51" t="s">
        <v>663</v>
      </c>
      <c r="B1104" s="242" t="s">
        <v>664</v>
      </c>
      <c r="C1104" s="242"/>
      <c r="D1104" s="242"/>
      <c r="E1104" s="242"/>
      <c r="F1104" s="242"/>
      <c r="I1104" s="37" t="s">
        <v>3</v>
      </c>
    </row>
    <row r="1105" spans="1:12" x14ac:dyDescent="0.2">
      <c r="A1105" s="135" t="s">
        <v>663</v>
      </c>
      <c r="B1105" s="257" t="s">
        <v>665</v>
      </c>
      <c r="C1105" s="257"/>
      <c r="D1105" s="257"/>
      <c r="E1105" s="257"/>
      <c r="F1105" s="257"/>
      <c r="G1105" s="99">
        <v>8.34</v>
      </c>
      <c r="H1105" s="7">
        <v>1</v>
      </c>
      <c r="I1105" s="38" t="s">
        <v>3</v>
      </c>
      <c r="J1105" s="64">
        <f>SUM(G1105*H1105)</f>
        <v>8.34</v>
      </c>
    </row>
    <row r="1106" spans="1:12" x14ac:dyDescent="0.2">
      <c r="A1106" s="135" t="s">
        <v>176</v>
      </c>
      <c r="B1106" s="136" t="s">
        <v>420</v>
      </c>
      <c r="C1106" s="24"/>
      <c r="D1106" s="24"/>
      <c r="E1106" s="24"/>
      <c r="F1106" s="24"/>
      <c r="G1106" s="137">
        <v>16.64</v>
      </c>
      <c r="H1106" s="160">
        <v>0.5</v>
      </c>
      <c r="I1106" s="161" t="s">
        <v>41</v>
      </c>
      <c r="J1106" s="151"/>
      <c r="K1106" s="159">
        <f>SUM(G1106*H1106)</f>
        <v>8.32</v>
      </c>
      <c r="L1106" s="151"/>
    </row>
    <row r="1107" spans="1:12" x14ac:dyDescent="0.2">
      <c r="A1107" s="135" t="s">
        <v>178</v>
      </c>
      <c r="B1107" s="136" t="s">
        <v>421</v>
      </c>
      <c r="C1107" s="24"/>
      <c r="D1107" s="24"/>
      <c r="E1107" s="24"/>
      <c r="F1107" s="24"/>
      <c r="G1107" s="100">
        <v>14.09</v>
      </c>
      <c r="H1107" s="160">
        <v>0.5</v>
      </c>
      <c r="I1107" s="161" t="s">
        <v>41</v>
      </c>
      <c r="J1107" s="151"/>
      <c r="K1107" s="159">
        <f>SUM(G1107*H1107)</f>
        <v>7.0449999999999999</v>
      </c>
      <c r="L1107" s="151"/>
    </row>
    <row r="1108" spans="1:12" x14ac:dyDescent="0.2">
      <c r="A1108" s="24"/>
      <c r="B1108" s="24"/>
      <c r="C1108" s="24"/>
      <c r="D1108" s="24"/>
      <c r="E1108" s="24"/>
      <c r="F1108" s="133" t="s">
        <v>14</v>
      </c>
      <c r="G1108" s="151"/>
      <c r="H1108" s="151"/>
      <c r="J1108" s="158">
        <f>SUM(J1105:J1107)</f>
        <v>8.34</v>
      </c>
      <c r="K1108" s="158">
        <f>SUM(K1105:K1107)</f>
        <v>15.365</v>
      </c>
      <c r="L1108" s="158">
        <f>SUM(J1108:K1108)</f>
        <v>23.704999999999998</v>
      </c>
    </row>
    <row r="1109" spans="1:12" x14ac:dyDescent="0.2">
      <c r="A1109" s="24"/>
      <c r="B1109" s="24"/>
      <c r="C1109" s="24"/>
      <c r="D1109" s="24"/>
      <c r="E1109" s="24"/>
      <c r="F1109" s="133"/>
      <c r="G1109" s="151"/>
      <c r="H1109" s="151"/>
      <c r="J1109" s="158"/>
      <c r="K1109" s="158"/>
      <c r="L1109" s="158"/>
    </row>
    <row r="1110" spans="1:12" x14ac:dyDescent="0.2">
      <c r="A1110" s="51" t="s">
        <v>666</v>
      </c>
      <c r="B1110" s="52" t="s">
        <v>667</v>
      </c>
      <c r="C1110" s="22"/>
      <c r="D1110" s="22"/>
      <c r="E1110" s="22"/>
      <c r="F1110" s="22"/>
      <c r="I1110" s="37" t="s">
        <v>3</v>
      </c>
    </row>
    <row r="1111" spans="1:12" x14ac:dyDescent="0.2">
      <c r="A1111" s="135" t="s">
        <v>176</v>
      </c>
      <c r="B1111" s="136" t="s">
        <v>420</v>
      </c>
      <c r="C1111" s="24"/>
      <c r="D1111" s="24"/>
      <c r="E1111" s="24"/>
      <c r="F1111" s="24"/>
      <c r="G1111" s="137">
        <v>16.64</v>
      </c>
      <c r="H1111" s="160">
        <v>0.5</v>
      </c>
      <c r="I1111" s="161" t="s">
        <v>41</v>
      </c>
      <c r="J1111" s="151"/>
      <c r="K1111" s="159">
        <f>SUM(G1111*H1111)</f>
        <v>8.32</v>
      </c>
      <c r="L1111" s="151"/>
    </row>
    <row r="1112" spans="1:12" x14ac:dyDescent="0.2">
      <c r="A1112" s="135" t="s">
        <v>178</v>
      </c>
      <c r="B1112" s="136" t="s">
        <v>421</v>
      </c>
      <c r="C1112" s="24"/>
      <c r="D1112" s="24"/>
      <c r="E1112" s="24"/>
      <c r="F1112" s="24"/>
      <c r="G1112" s="100">
        <v>14.09</v>
      </c>
      <c r="H1112" s="160">
        <v>0.5</v>
      </c>
      <c r="I1112" s="161" t="s">
        <v>41</v>
      </c>
      <c r="J1112" s="151"/>
      <c r="K1112" s="159">
        <f>SUM(G1112*H1112)</f>
        <v>7.0449999999999999</v>
      </c>
      <c r="L1112" s="151"/>
    </row>
    <row r="1113" spans="1:12" x14ac:dyDescent="0.2">
      <c r="A1113" s="135" t="s">
        <v>668</v>
      </c>
      <c r="B1113" s="136" t="s">
        <v>667</v>
      </c>
      <c r="C1113" s="24"/>
      <c r="D1113" s="24"/>
      <c r="E1113" s="24"/>
      <c r="F1113" s="24"/>
      <c r="G1113" s="162">
        <v>42.9</v>
      </c>
      <c r="H1113" s="160">
        <v>1</v>
      </c>
      <c r="I1113" s="161" t="s">
        <v>34</v>
      </c>
      <c r="J1113" s="162">
        <f>SUM(G1113*H1113)</f>
        <v>42.9</v>
      </c>
      <c r="K1113" s="151"/>
      <c r="L1113" s="151"/>
    </row>
    <row r="1114" spans="1:12" x14ac:dyDescent="0.2">
      <c r="A1114" s="24"/>
      <c r="B1114" s="24"/>
      <c r="C1114" s="24"/>
      <c r="D1114" s="24"/>
      <c r="E1114" s="24"/>
      <c r="F1114" s="133" t="s">
        <v>14</v>
      </c>
      <c r="G1114" s="151"/>
      <c r="J1114" s="156">
        <f>SUM(J1113)</f>
        <v>42.9</v>
      </c>
      <c r="K1114" s="156">
        <f>SUM(K1111:K1113)</f>
        <v>15.365</v>
      </c>
      <c r="L1114" s="156">
        <f>SUM(J1114:K1114)</f>
        <v>58.265000000000001</v>
      </c>
    </row>
    <row r="1115" spans="1:12" x14ac:dyDescent="0.2">
      <c r="A1115" s="22"/>
      <c r="B1115" s="22"/>
      <c r="C1115" s="22"/>
      <c r="D1115" s="22"/>
      <c r="E1115" s="22"/>
      <c r="F1115" s="22"/>
      <c r="H1115" s="3"/>
      <c r="I1115" s="11"/>
      <c r="K1115" s="11"/>
      <c r="L1115" s="11"/>
    </row>
    <row r="1116" spans="1:12" x14ac:dyDescent="0.2">
      <c r="A1116" s="51" t="s">
        <v>669</v>
      </c>
      <c r="B1116" s="52" t="s">
        <v>670</v>
      </c>
      <c r="C1116" s="22"/>
      <c r="D1116" s="22"/>
      <c r="E1116" s="22"/>
      <c r="F1116" s="22"/>
      <c r="I1116" s="37" t="s">
        <v>3</v>
      </c>
    </row>
    <row r="1117" spans="1:12" x14ac:dyDescent="0.2">
      <c r="A1117" s="163" t="s">
        <v>176</v>
      </c>
      <c r="B1117" s="164" t="s">
        <v>420</v>
      </c>
      <c r="C1117" s="151"/>
      <c r="D1117" s="151"/>
      <c r="E1117" s="151"/>
      <c r="F1117" s="151"/>
      <c r="G1117" s="137">
        <v>16.64</v>
      </c>
      <c r="H1117" s="160">
        <v>0.4</v>
      </c>
      <c r="I1117" s="161" t="s">
        <v>41</v>
      </c>
      <c r="J1117" s="151"/>
      <c r="K1117" s="159">
        <f>SUM(G1117*H1117)</f>
        <v>6.6560000000000006</v>
      </c>
      <c r="L1117" s="151"/>
    </row>
    <row r="1118" spans="1:12" x14ac:dyDescent="0.2">
      <c r="A1118" s="163" t="s">
        <v>178</v>
      </c>
      <c r="B1118" s="164" t="s">
        <v>421</v>
      </c>
      <c r="C1118" s="151"/>
      <c r="D1118" s="151"/>
      <c r="E1118" s="151"/>
      <c r="F1118" s="151"/>
      <c r="G1118" s="100">
        <v>14.09</v>
      </c>
      <c r="H1118" s="160">
        <v>0.4</v>
      </c>
      <c r="I1118" s="161" t="s">
        <v>41</v>
      </c>
      <c r="J1118" s="151"/>
      <c r="K1118" s="159">
        <f>SUM(G1118*H1118)</f>
        <v>5.6360000000000001</v>
      </c>
      <c r="L1118" s="151"/>
    </row>
    <row r="1119" spans="1:12" x14ac:dyDescent="0.2">
      <c r="A1119" s="163" t="s">
        <v>671</v>
      </c>
      <c r="B1119" s="164" t="s">
        <v>670</v>
      </c>
      <c r="C1119" s="151"/>
      <c r="D1119" s="151"/>
      <c r="E1119" s="151"/>
      <c r="F1119" s="151"/>
      <c r="G1119" s="162">
        <v>28.26</v>
      </c>
      <c r="H1119" s="160">
        <v>1</v>
      </c>
      <c r="I1119" s="161" t="s">
        <v>34</v>
      </c>
      <c r="J1119" s="162">
        <f>SUM(G1119*H1119)</f>
        <v>28.26</v>
      </c>
      <c r="K1119" s="151"/>
      <c r="L1119" s="151"/>
    </row>
    <row r="1120" spans="1:12" x14ac:dyDescent="0.2">
      <c r="A1120" s="151"/>
      <c r="B1120" s="151"/>
      <c r="C1120" s="151"/>
      <c r="D1120" s="151"/>
      <c r="E1120" s="151"/>
      <c r="F1120" s="157" t="s">
        <v>14</v>
      </c>
      <c r="G1120" s="151"/>
      <c r="J1120" s="156">
        <f>SUM(J1119)</f>
        <v>28.26</v>
      </c>
      <c r="K1120" s="156">
        <f>SUM(K1117:K1119)</f>
        <v>12.292000000000002</v>
      </c>
      <c r="L1120" s="156">
        <f>SUM(J1120:K1120)</f>
        <v>40.552000000000007</v>
      </c>
    </row>
    <row r="1121" spans="1:12" x14ac:dyDescent="0.2">
      <c r="A1121" s="24"/>
      <c r="B1121" s="24"/>
      <c r="C1121" s="24"/>
      <c r="D1121" s="24"/>
      <c r="E1121" s="24"/>
      <c r="F1121" s="133"/>
      <c r="G1121" s="151"/>
      <c r="J1121" s="156"/>
      <c r="K1121" s="156"/>
      <c r="L1121" s="156"/>
    </row>
    <row r="1122" spans="1:12" x14ac:dyDescent="0.2">
      <c r="A1122" s="51" t="s">
        <v>672</v>
      </c>
      <c r="B1122" s="266" t="s">
        <v>673</v>
      </c>
      <c r="C1122" s="266"/>
      <c r="D1122" s="266"/>
      <c r="E1122" s="266"/>
      <c r="F1122" s="266"/>
      <c r="I1122" s="37" t="s">
        <v>34</v>
      </c>
    </row>
    <row r="1123" spans="1:12" ht="18.600000000000001" customHeight="1" x14ac:dyDescent="0.2">
      <c r="A1123" s="53" t="s">
        <v>674</v>
      </c>
      <c r="B1123" s="238" t="s">
        <v>675</v>
      </c>
      <c r="C1123" s="238"/>
      <c r="D1123" s="238"/>
      <c r="E1123" s="238"/>
      <c r="F1123" s="238"/>
      <c r="G1123" s="100">
        <v>16.57</v>
      </c>
      <c r="H1123" s="7">
        <v>1</v>
      </c>
      <c r="I1123" s="38" t="s">
        <v>34</v>
      </c>
      <c r="J1123" s="100">
        <f>SUM(G1123*H1123)</f>
        <v>16.57</v>
      </c>
      <c r="K1123" s="151"/>
      <c r="L1123" s="151"/>
    </row>
    <row r="1124" spans="1:12" x14ac:dyDescent="0.2">
      <c r="A1124" s="135" t="s">
        <v>676</v>
      </c>
      <c r="B1124" s="136" t="s">
        <v>677</v>
      </c>
      <c r="C1124" s="22"/>
      <c r="D1124" s="22"/>
      <c r="E1124" s="22"/>
      <c r="F1124" s="22"/>
      <c r="G1124" s="159">
        <v>2.4500000000000002</v>
      </c>
      <c r="H1124" s="160">
        <v>1</v>
      </c>
      <c r="I1124" s="161" t="s">
        <v>34</v>
      </c>
      <c r="J1124" s="100">
        <f>SUM(G1124*H1124)</f>
        <v>2.4500000000000002</v>
      </c>
      <c r="K1124" s="151"/>
      <c r="L1124" s="151"/>
    </row>
    <row r="1125" spans="1:12" x14ac:dyDescent="0.2">
      <c r="A1125" s="135">
        <v>8550</v>
      </c>
      <c r="B1125" s="136" t="s">
        <v>503</v>
      </c>
      <c r="C1125" s="24"/>
      <c r="D1125" s="24"/>
      <c r="E1125" s="24"/>
      <c r="F1125" s="24"/>
      <c r="G1125" s="159">
        <v>0.97</v>
      </c>
      <c r="H1125" s="160">
        <v>2</v>
      </c>
      <c r="I1125" s="161" t="s">
        <v>34</v>
      </c>
      <c r="J1125" s="100">
        <f>SUM(G1125*H1125)</f>
        <v>1.94</v>
      </c>
      <c r="K1125" s="151"/>
      <c r="L1125" s="151"/>
    </row>
    <row r="1126" spans="1:12" x14ac:dyDescent="0.2">
      <c r="A1126" s="135">
        <v>8558</v>
      </c>
      <c r="B1126" s="136" t="s">
        <v>678</v>
      </c>
      <c r="C1126" s="24"/>
      <c r="D1126" s="24"/>
      <c r="E1126" s="24"/>
      <c r="F1126" s="24"/>
      <c r="G1126" s="159">
        <v>1.32</v>
      </c>
      <c r="H1126" s="160">
        <v>1</v>
      </c>
      <c r="I1126" s="161" t="s">
        <v>34</v>
      </c>
      <c r="J1126" s="100">
        <f>SUM(G1126*H1126)</f>
        <v>1.32</v>
      </c>
      <c r="K1126" s="151"/>
      <c r="L1126" s="151"/>
    </row>
    <row r="1127" spans="1:12" x14ac:dyDescent="0.2">
      <c r="A1127" s="135" t="s">
        <v>176</v>
      </c>
      <c r="B1127" s="136" t="s">
        <v>420</v>
      </c>
      <c r="C1127" s="24"/>
      <c r="D1127" s="24"/>
      <c r="E1127" s="24"/>
      <c r="F1127" s="24"/>
      <c r="G1127" s="137">
        <v>16.64</v>
      </c>
      <c r="H1127" s="138">
        <v>0.4</v>
      </c>
      <c r="I1127" s="173" t="s">
        <v>41</v>
      </c>
      <c r="J1127" s="140"/>
      <c r="K1127" s="140">
        <f>SUM(G1127*H1127)</f>
        <v>6.6560000000000006</v>
      </c>
      <c r="L1127" s="151"/>
    </row>
    <row r="1128" spans="1:12" x14ac:dyDescent="0.2">
      <c r="A1128" s="135" t="s">
        <v>178</v>
      </c>
      <c r="B1128" s="136" t="s">
        <v>679</v>
      </c>
      <c r="C1128" s="24"/>
      <c r="D1128" s="24"/>
      <c r="E1128" s="24"/>
      <c r="F1128" s="24"/>
      <c r="G1128" s="100">
        <v>14.09</v>
      </c>
      <c r="H1128" s="138">
        <v>0.4</v>
      </c>
      <c r="I1128" s="173" t="s">
        <v>41</v>
      </c>
      <c r="J1128" s="140"/>
      <c r="K1128" s="140">
        <f>SUM(G1128*H1128)</f>
        <v>5.6360000000000001</v>
      </c>
      <c r="L1128" s="151"/>
    </row>
    <row r="1129" spans="1:12" x14ac:dyDescent="0.2">
      <c r="A1129" s="24"/>
      <c r="B1129" s="24"/>
      <c r="C1129" s="24"/>
      <c r="D1129" s="24"/>
      <c r="E1129" s="24"/>
      <c r="F1129" s="133" t="s">
        <v>14</v>
      </c>
      <c r="G1129" s="151"/>
      <c r="H1129" s="216"/>
      <c r="J1129" s="156">
        <f>SUM(J1123:J1128)</f>
        <v>22.28</v>
      </c>
      <c r="K1129" s="158">
        <f>SUM(K1127:K1128)+0.01</f>
        <v>12.302000000000001</v>
      </c>
      <c r="L1129" s="156">
        <f>SUM(J1129:K1129)</f>
        <v>34.582000000000001</v>
      </c>
    </row>
    <row r="1130" spans="1:12" x14ac:dyDescent="0.2">
      <c r="A1130" s="22"/>
      <c r="B1130" s="22"/>
      <c r="C1130" s="22"/>
      <c r="D1130" s="22"/>
      <c r="E1130" s="22"/>
      <c r="F1130" s="22"/>
    </row>
    <row r="1131" spans="1:12" ht="20.45" customHeight="1" x14ac:dyDescent="0.2">
      <c r="A1131" s="51" t="s">
        <v>680</v>
      </c>
      <c r="B1131" s="242" t="s">
        <v>681</v>
      </c>
      <c r="C1131" s="242"/>
      <c r="D1131" s="242"/>
      <c r="E1131" s="242"/>
      <c r="F1131" s="242"/>
      <c r="I1131" s="37" t="s">
        <v>34</v>
      </c>
    </row>
    <row r="1132" spans="1:12" x14ac:dyDescent="0.2">
      <c r="A1132" s="53" t="s">
        <v>682</v>
      </c>
      <c r="B1132" s="239" t="s">
        <v>683</v>
      </c>
      <c r="C1132" s="239"/>
      <c r="D1132" s="239"/>
      <c r="E1132" s="239"/>
      <c r="F1132" s="239"/>
      <c r="G1132" s="100">
        <v>38.08</v>
      </c>
      <c r="H1132" s="7">
        <v>1</v>
      </c>
      <c r="I1132" s="38" t="s">
        <v>34</v>
      </c>
      <c r="J1132" s="100">
        <f>SUM(G1132*H1132)</f>
        <v>38.08</v>
      </c>
    </row>
    <row r="1133" spans="1:12" x14ac:dyDescent="0.2">
      <c r="A1133" s="135" t="s">
        <v>684</v>
      </c>
      <c r="B1133" s="240" t="s">
        <v>685</v>
      </c>
      <c r="C1133" s="240"/>
      <c r="D1133" s="240"/>
      <c r="E1133" s="240"/>
      <c r="F1133" s="240"/>
      <c r="G1133" s="159">
        <v>5.46</v>
      </c>
      <c r="H1133" s="160">
        <v>1</v>
      </c>
      <c r="I1133" s="161" t="s">
        <v>34</v>
      </c>
      <c r="J1133" s="100">
        <f>SUM(G1133*H1133)</f>
        <v>5.46</v>
      </c>
      <c r="K1133" s="151"/>
      <c r="L1133" s="151"/>
    </row>
    <row r="1134" spans="1:12" x14ac:dyDescent="0.2">
      <c r="A1134" s="135">
        <v>8550</v>
      </c>
      <c r="B1134" s="164" t="s">
        <v>503</v>
      </c>
      <c r="C1134" s="151"/>
      <c r="D1134" s="151"/>
      <c r="E1134" s="151"/>
      <c r="F1134" s="151"/>
      <c r="G1134" s="159">
        <v>0.97</v>
      </c>
      <c r="H1134" s="160">
        <v>4</v>
      </c>
      <c r="I1134" s="161" t="s">
        <v>34</v>
      </c>
      <c r="J1134" s="100">
        <f>SUM(G1134*H1134)</f>
        <v>3.88</v>
      </c>
      <c r="K1134" s="151"/>
      <c r="L1134" s="151"/>
    </row>
    <row r="1135" spans="1:12" x14ac:dyDescent="0.2">
      <c r="A1135" s="135">
        <v>8559</v>
      </c>
      <c r="B1135" s="164" t="s">
        <v>686</v>
      </c>
      <c r="C1135" s="151"/>
      <c r="D1135" s="151"/>
      <c r="E1135" s="151"/>
      <c r="F1135" s="151"/>
      <c r="G1135" s="159">
        <v>2.2400000000000002</v>
      </c>
      <c r="H1135" s="160">
        <v>1</v>
      </c>
      <c r="I1135" s="161" t="s">
        <v>34</v>
      </c>
      <c r="J1135" s="100">
        <f>SUM(G1135*H1135)</f>
        <v>2.2400000000000002</v>
      </c>
      <c r="K1135" s="151"/>
      <c r="L1135" s="151"/>
    </row>
    <row r="1136" spans="1:12" x14ac:dyDescent="0.2">
      <c r="A1136" s="135" t="s">
        <v>176</v>
      </c>
      <c r="B1136" s="164" t="s">
        <v>420</v>
      </c>
      <c r="C1136" s="151"/>
      <c r="D1136" s="151"/>
      <c r="E1136" s="151"/>
      <c r="F1136" s="151"/>
      <c r="G1136" s="137">
        <v>16.64</v>
      </c>
      <c r="H1136" s="138">
        <v>0.4</v>
      </c>
      <c r="I1136" s="173" t="s">
        <v>41</v>
      </c>
      <c r="J1136" s="140"/>
      <c r="K1136" s="140">
        <f>SUM(G1136*H1136)</f>
        <v>6.6560000000000006</v>
      </c>
      <c r="L1136" s="151"/>
    </row>
    <row r="1137" spans="1:12" x14ac:dyDescent="0.2">
      <c r="A1137" s="135" t="s">
        <v>178</v>
      </c>
      <c r="B1137" s="164" t="s">
        <v>421</v>
      </c>
      <c r="C1137" s="151"/>
      <c r="D1137" s="151"/>
      <c r="E1137" s="151"/>
      <c r="F1137" s="151"/>
      <c r="G1137" s="100">
        <v>14.09</v>
      </c>
      <c r="H1137" s="138">
        <v>0.4</v>
      </c>
      <c r="I1137" s="173" t="s">
        <v>41</v>
      </c>
      <c r="J1137" s="140"/>
      <c r="K1137" s="140">
        <f>SUM(G1137*H1137)</f>
        <v>5.6360000000000001</v>
      </c>
      <c r="L1137" s="151"/>
    </row>
    <row r="1138" spans="1:12" x14ac:dyDescent="0.2">
      <c r="A1138" s="150"/>
      <c r="B1138" s="151"/>
      <c r="C1138" s="151"/>
      <c r="D1138" s="151"/>
      <c r="E1138" s="151"/>
      <c r="F1138" s="157" t="s">
        <v>14</v>
      </c>
      <c r="G1138" s="151"/>
      <c r="H1138" s="216"/>
      <c r="J1138" s="156">
        <f>SUM(J1132:J1137)</f>
        <v>49.660000000000004</v>
      </c>
      <c r="K1138" s="158">
        <f>SUM(K1136:K1137)</f>
        <v>12.292000000000002</v>
      </c>
      <c r="L1138" s="156">
        <f>SUM(J1138:K1138)</f>
        <v>61.952000000000005</v>
      </c>
    </row>
    <row r="1139" spans="1:12" x14ac:dyDescent="0.2">
      <c r="A1139" s="28"/>
      <c r="F1139" s="3"/>
      <c r="J1139" s="11"/>
      <c r="K1139" s="10"/>
      <c r="L1139" s="11"/>
    </row>
    <row r="1140" spans="1:12" ht="21.6" customHeight="1" x14ac:dyDescent="0.2">
      <c r="A1140" s="51" t="s">
        <v>687</v>
      </c>
      <c r="B1140" s="237" t="s">
        <v>688</v>
      </c>
      <c r="C1140" s="237"/>
      <c r="D1140" s="237"/>
      <c r="E1140" s="237"/>
      <c r="F1140" s="237"/>
      <c r="I1140" s="37" t="s">
        <v>34</v>
      </c>
    </row>
    <row r="1141" spans="1:12" x14ac:dyDescent="0.2">
      <c r="A1141" s="135" t="s">
        <v>689</v>
      </c>
      <c r="B1141" s="164" t="s">
        <v>690</v>
      </c>
      <c r="C1141" s="207"/>
      <c r="D1141" s="207"/>
      <c r="E1141" s="207"/>
      <c r="F1141" s="207"/>
      <c r="G1141" s="162">
        <v>34.299999999999997</v>
      </c>
      <c r="H1141" s="160">
        <v>2</v>
      </c>
      <c r="I1141" s="161" t="s">
        <v>34</v>
      </c>
      <c r="J1141" s="159">
        <f>SUM(G1141*H1141)</f>
        <v>68.599999999999994</v>
      </c>
    </row>
    <row r="1142" spans="1:12" x14ac:dyDescent="0.2">
      <c r="A1142" s="135" t="s">
        <v>691</v>
      </c>
      <c r="B1142" s="240" t="s">
        <v>692</v>
      </c>
      <c r="C1142" s="240"/>
      <c r="D1142" s="240"/>
      <c r="E1142" s="240"/>
      <c r="F1142" s="240"/>
      <c r="G1142" s="159">
        <v>5.88</v>
      </c>
      <c r="H1142" s="160">
        <v>1</v>
      </c>
      <c r="I1142" s="161" t="s">
        <v>34</v>
      </c>
      <c r="J1142" s="159">
        <f>SUM(G1142*H1142)</f>
        <v>5.88</v>
      </c>
    </row>
    <row r="1143" spans="1:12" ht="18.600000000000001" customHeight="1" x14ac:dyDescent="0.2">
      <c r="A1143" s="53" t="s">
        <v>693</v>
      </c>
      <c r="B1143" s="239" t="s">
        <v>694</v>
      </c>
      <c r="C1143" s="239"/>
      <c r="D1143" s="239"/>
      <c r="E1143" s="239"/>
      <c r="F1143" s="239"/>
      <c r="G1143" s="99">
        <v>2.63</v>
      </c>
      <c r="H1143" s="7">
        <v>1</v>
      </c>
      <c r="I1143" s="38" t="s">
        <v>34</v>
      </c>
      <c r="J1143" s="159">
        <f>SUM(G1143*H1143)</f>
        <v>2.63</v>
      </c>
    </row>
    <row r="1144" spans="1:12" x14ac:dyDescent="0.2">
      <c r="A1144" s="135">
        <v>8550</v>
      </c>
      <c r="B1144" s="164" t="s">
        <v>503</v>
      </c>
      <c r="C1144" s="151"/>
      <c r="D1144" s="151"/>
      <c r="E1144" s="151"/>
      <c r="F1144" s="151"/>
      <c r="G1144" s="159">
        <v>0.97</v>
      </c>
      <c r="H1144" s="160">
        <v>4</v>
      </c>
      <c r="I1144" s="161" t="s">
        <v>34</v>
      </c>
      <c r="J1144" s="159">
        <f>SUM(G1144*H1144)</f>
        <v>3.88</v>
      </c>
      <c r="K1144" s="151"/>
      <c r="L1144" s="151"/>
    </row>
    <row r="1145" spans="1:12" x14ac:dyDescent="0.2">
      <c r="A1145" s="135">
        <v>8559</v>
      </c>
      <c r="B1145" s="164" t="s">
        <v>686</v>
      </c>
      <c r="C1145" s="151"/>
      <c r="D1145" s="151"/>
      <c r="E1145" s="151"/>
      <c r="F1145" s="151"/>
      <c r="G1145" s="159">
        <v>2.2400000000000002</v>
      </c>
      <c r="H1145" s="160">
        <v>1</v>
      </c>
      <c r="I1145" s="161" t="s">
        <v>34</v>
      </c>
      <c r="J1145" s="159">
        <f>SUM(G1145*H1145)</f>
        <v>2.2400000000000002</v>
      </c>
      <c r="K1145" s="151"/>
      <c r="L1145" s="151"/>
    </row>
    <row r="1146" spans="1:12" x14ac:dyDescent="0.2">
      <c r="A1146" s="135" t="s">
        <v>176</v>
      </c>
      <c r="B1146" s="164" t="s">
        <v>420</v>
      </c>
      <c r="C1146" s="151"/>
      <c r="D1146" s="151"/>
      <c r="E1146" s="151"/>
      <c r="F1146" s="151"/>
      <c r="G1146" s="137">
        <v>16.64</v>
      </c>
      <c r="H1146" s="138">
        <v>0.6</v>
      </c>
      <c r="I1146" s="173" t="s">
        <v>41</v>
      </c>
      <c r="J1146" s="140"/>
      <c r="K1146" s="140">
        <f>SUM(G1146*H1146)</f>
        <v>9.984</v>
      </c>
      <c r="L1146" s="151"/>
    </row>
    <row r="1147" spans="1:12" x14ac:dyDescent="0.2">
      <c r="A1147" s="135" t="s">
        <v>178</v>
      </c>
      <c r="B1147" s="164" t="s">
        <v>421</v>
      </c>
      <c r="C1147" s="151"/>
      <c r="D1147" s="151"/>
      <c r="E1147" s="151"/>
      <c r="F1147" s="151"/>
      <c r="G1147" s="100">
        <v>14.09</v>
      </c>
      <c r="H1147" s="138">
        <v>0.6</v>
      </c>
      <c r="I1147" s="173" t="s">
        <v>41</v>
      </c>
      <c r="J1147" s="140"/>
      <c r="K1147" s="140">
        <f>SUM(G1147*H1147)</f>
        <v>8.4539999999999988</v>
      </c>
      <c r="L1147" s="151"/>
    </row>
    <row r="1148" spans="1:12" x14ac:dyDescent="0.2">
      <c r="A1148" s="150"/>
      <c r="B1148" s="151"/>
      <c r="C1148" s="151"/>
      <c r="D1148" s="151"/>
      <c r="E1148" s="151"/>
      <c r="F1148" s="157" t="s">
        <v>14</v>
      </c>
      <c r="G1148" s="151"/>
      <c r="H1148" s="216"/>
      <c r="J1148" s="156">
        <f>SUM(J1141:J1147)</f>
        <v>83.229999999999976</v>
      </c>
      <c r="K1148" s="158">
        <f>SUM(K1146:K1147)-0.01</f>
        <v>18.427999999999997</v>
      </c>
      <c r="L1148" s="156">
        <f>SUM(J1148:K1148)</f>
        <v>101.65799999999997</v>
      </c>
    </row>
    <row r="1149" spans="1:12" x14ac:dyDescent="0.2">
      <c r="A1149" s="28"/>
      <c r="B1149" s="217"/>
      <c r="F1149" s="3"/>
      <c r="J1149" s="11"/>
      <c r="K1149" s="10"/>
      <c r="L1149" s="11"/>
    </row>
    <row r="1150" spans="1:12" ht="23.45" customHeight="1" x14ac:dyDescent="0.2">
      <c r="A1150" s="51" t="s">
        <v>695</v>
      </c>
      <c r="B1150" s="237" t="s">
        <v>696</v>
      </c>
      <c r="C1150" s="237"/>
      <c r="D1150" s="237"/>
      <c r="E1150" s="237"/>
      <c r="F1150" s="237"/>
      <c r="I1150" s="37" t="s">
        <v>34</v>
      </c>
      <c r="J1150" s="102"/>
    </row>
    <row r="1151" spans="1:12" x14ac:dyDescent="0.2">
      <c r="A1151" s="135" t="s">
        <v>689</v>
      </c>
      <c r="B1151" s="164" t="s">
        <v>690</v>
      </c>
      <c r="C1151" s="207"/>
      <c r="D1151" s="207"/>
      <c r="E1151" s="207"/>
      <c r="F1151" s="207"/>
      <c r="G1151" s="162">
        <v>34.299999999999997</v>
      </c>
      <c r="H1151" s="160">
        <v>3</v>
      </c>
      <c r="I1151" s="161" t="s">
        <v>34</v>
      </c>
      <c r="J1151" s="159">
        <f>SUM(G1151*H1151)</f>
        <v>102.89999999999999</v>
      </c>
    </row>
    <row r="1152" spans="1:12" x14ac:dyDescent="0.2">
      <c r="A1152" s="135" t="s">
        <v>697</v>
      </c>
      <c r="B1152" s="240" t="s">
        <v>698</v>
      </c>
      <c r="C1152" s="240"/>
      <c r="D1152" s="240"/>
      <c r="E1152" s="240"/>
      <c r="F1152" s="240"/>
      <c r="G1152" s="159">
        <v>6.3</v>
      </c>
      <c r="H1152" s="160">
        <v>1</v>
      </c>
      <c r="I1152" s="161" t="s">
        <v>34</v>
      </c>
      <c r="J1152" s="159">
        <f>SUM(G1152*H1152)</f>
        <v>6.3</v>
      </c>
    </row>
    <row r="1153" spans="1:12" ht="18.600000000000001" customHeight="1" x14ac:dyDescent="0.2">
      <c r="A1153" s="53" t="s">
        <v>693</v>
      </c>
      <c r="B1153" s="239" t="s">
        <v>694</v>
      </c>
      <c r="C1153" s="239"/>
      <c r="D1153" s="239"/>
      <c r="E1153" s="239"/>
      <c r="F1153" s="239"/>
      <c r="G1153" s="99">
        <v>2.63</v>
      </c>
      <c r="H1153" s="7">
        <v>1</v>
      </c>
      <c r="I1153" s="38" t="s">
        <v>34</v>
      </c>
      <c r="J1153" s="159">
        <f>SUM(G1153*H1153)</f>
        <v>2.63</v>
      </c>
    </row>
    <row r="1154" spans="1:12" x14ac:dyDescent="0.2">
      <c r="A1154" s="135" t="s">
        <v>699</v>
      </c>
      <c r="B1154" s="164" t="s">
        <v>503</v>
      </c>
      <c r="C1154" s="151"/>
      <c r="D1154" s="151"/>
      <c r="E1154" s="151"/>
      <c r="F1154" s="151"/>
      <c r="G1154" s="159">
        <v>0.97</v>
      </c>
      <c r="H1154" s="160">
        <v>4</v>
      </c>
      <c r="I1154" s="161" t="s">
        <v>34</v>
      </c>
      <c r="J1154" s="159">
        <f>SUM(G1154*H1154)</f>
        <v>3.88</v>
      </c>
      <c r="K1154" s="151"/>
      <c r="L1154" s="151"/>
    </row>
    <row r="1155" spans="1:12" x14ac:dyDescent="0.2">
      <c r="A1155" s="135" t="s">
        <v>700</v>
      </c>
      <c r="B1155" s="164" t="s">
        <v>686</v>
      </c>
      <c r="C1155" s="151"/>
      <c r="D1155" s="151"/>
      <c r="E1155" s="151"/>
      <c r="F1155" s="151"/>
      <c r="G1155" s="159">
        <v>2.2400000000000002</v>
      </c>
      <c r="H1155" s="160">
        <v>1</v>
      </c>
      <c r="I1155" s="161" t="s">
        <v>34</v>
      </c>
      <c r="J1155" s="159">
        <f>SUM(G1155*H1155)</f>
        <v>2.2400000000000002</v>
      </c>
      <c r="K1155" s="151"/>
      <c r="L1155" s="151"/>
    </row>
    <row r="1156" spans="1:12" x14ac:dyDescent="0.2">
      <c r="A1156" s="135" t="s">
        <v>176</v>
      </c>
      <c r="B1156" s="164" t="s">
        <v>420</v>
      </c>
      <c r="C1156" s="151"/>
      <c r="D1156" s="151"/>
      <c r="E1156" s="151"/>
      <c r="F1156" s="151"/>
      <c r="G1156" s="137">
        <v>16.64</v>
      </c>
      <c r="H1156" s="138">
        <v>0.8</v>
      </c>
      <c r="I1156" s="173" t="s">
        <v>41</v>
      </c>
      <c r="J1156" s="140"/>
      <c r="K1156" s="140">
        <f>SUM(G1156*H1156)</f>
        <v>13.312000000000001</v>
      </c>
      <c r="L1156" s="151"/>
    </row>
    <row r="1157" spans="1:12" x14ac:dyDescent="0.2">
      <c r="A1157" s="135" t="s">
        <v>178</v>
      </c>
      <c r="B1157" s="164" t="s">
        <v>421</v>
      </c>
      <c r="C1157" s="151"/>
      <c r="D1157" s="151"/>
      <c r="E1157" s="151"/>
      <c r="F1157" s="151"/>
      <c r="G1157" s="100">
        <v>14.09</v>
      </c>
      <c r="H1157" s="138">
        <v>0.8</v>
      </c>
      <c r="I1157" s="173" t="s">
        <v>41</v>
      </c>
      <c r="J1157" s="140"/>
      <c r="K1157" s="140">
        <f>SUM(G1157*H1157)</f>
        <v>11.272</v>
      </c>
      <c r="L1157" s="151"/>
    </row>
    <row r="1158" spans="1:12" x14ac:dyDescent="0.2">
      <c r="A1158" s="151"/>
      <c r="B1158" s="151"/>
      <c r="C1158" s="151"/>
      <c r="D1158" s="151"/>
      <c r="E1158" s="151"/>
      <c r="F1158" s="157" t="s">
        <v>14</v>
      </c>
      <c r="G1158" s="151"/>
      <c r="H1158" s="216"/>
      <c r="J1158" s="156">
        <f>SUM(J1151:J1157)</f>
        <v>117.94999999999997</v>
      </c>
      <c r="K1158" s="158">
        <f>SUM(K1156:K1157)</f>
        <v>24.584000000000003</v>
      </c>
      <c r="L1158" s="156">
        <f>SUM(J1158:K1158)</f>
        <v>142.53399999999999</v>
      </c>
    </row>
    <row r="1159" spans="1:12" x14ac:dyDescent="0.2">
      <c r="F1159" s="3"/>
      <c r="J1159" s="11"/>
      <c r="K1159" s="10"/>
      <c r="L1159" s="11"/>
    </row>
    <row r="1160" spans="1:12" ht="21.6" customHeight="1" x14ac:dyDescent="0.2">
      <c r="A1160" s="51" t="s">
        <v>702</v>
      </c>
      <c r="B1160" s="237" t="s">
        <v>703</v>
      </c>
      <c r="C1160" s="237"/>
      <c r="D1160" s="237"/>
      <c r="E1160" s="237"/>
      <c r="F1160" s="237"/>
      <c r="I1160" s="37" t="s">
        <v>34</v>
      </c>
    </row>
    <row r="1161" spans="1:12" x14ac:dyDescent="0.2">
      <c r="A1161" s="135" t="s">
        <v>689</v>
      </c>
      <c r="B1161" s="164" t="s">
        <v>690</v>
      </c>
      <c r="C1161" s="207"/>
      <c r="D1161" s="207"/>
      <c r="E1161" s="207"/>
      <c r="F1161" s="207"/>
      <c r="G1161" s="137">
        <v>34.299999999999997</v>
      </c>
      <c r="H1161" s="160">
        <v>2</v>
      </c>
      <c r="I1161" s="161" t="s">
        <v>34</v>
      </c>
      <c r="J1161" s="140">
        <f>SUM(G1161*H1161)</f>
        <v>68.599999999999994</v>
      </c>
    </row>
    <row r="1162" spans="1:12" ht="16.899999999999999" customHeight="1" x14ac:dyDescent="0.2">
      <c r="A1162" s="53" t="s">
        <v>593</v>
      </c>
      <c r="B1162" s="239" t="s">
        <v>594</v>
      </c>
      <c r="C1162" s="239"/>
      <c r="D1162" s="239"/>
      <c r="E1162" s="239"/>
      <c r="F1162" s="239"/>
      <c r="G1162" s="64">
        <v>1.61</v>
      </c>
      <c r="H1162" s="7">
        <v>1</v>
      </c>
      <c r="I1162" s="38" t="s">
        <v>34</v>
      </c>
      <c r="J1162" s="140">
        <f>SUM(G1162*H1162)</f>
        <v>1.61</v>
      </c>
    </row>
    <row r="1163" spans="1:12" x14ac:dyDescent="0.2">
      <c r="A1163" s="135" t="s">
        <v>701</v>
      </c>
      <c r="B1163" s="240" t="s">
        <v>595</v>
      </c>
      <c r="C1163" s="240"/>
      <c r="D1163" s="240"/>
      <c r="E1163" s="240"/>
      <c r="F1163" s="240"/>
      <c r="G1163" s="140">
        <v>26.99</v>
      </c>
      <c r="H1163" s="160">
        <v>1</v>
      </c>
      <c r="I1163" s="161" t="s">
        <v>34</v>
      </c>
      <c r="J1163" s="140">
        <f>SUM(G1163*H1163)</f>
        <v>26.99</v>
      </c>
      <c r="K1163" s="151"/>
      <c r="L1163" s="151"/>
    </row>
    <row r="1164" spans="1:12" x14ac:dyDescent="0.2">
      <c r="A1164" s="135" t="s">
        <v>176</v>
      </c>
      <c r="B1164" s="164" t="s">
        <v>420</v>
      </c>
      <c r="C1164" s="151"/>
      <c r="D1164" s="151"/>
      <c r="E1164" s="151"/>
      <c r="F1164" s="151"/>
      <c r="G1164" s="137">
        <v>16.64</v>
      </c>
      <c r="H1164" s="138">
        <v>0.6</v>
      </c>
      <c r="I1164" s="173" t="s">
        <v>41</v>
      </c>
      <c r="J1164" s="140"/>
      <c r="K1164" s="140">
        <f>SUM(G1164*H1164)</f>
        <v>9.984</v>
      </c>
      <c r="L1164" s="151"/>
    </row>
    <row r="1165" spans="1:12" x14ac:dyDescent="0.2">
      <c r="A1165" s="135" t="s">
        <v>178</v>
      </c>
      <c r="B1165" s="164" t="s">
        <v>421</v>
      </c>
      <c r="C1165" s="151"/>
      <c r="D1165" s="151"/>
      <c r="E1165" s="151"/>
      <c r="F1165" s="151"/>
      <c r="G1165" s="100">
        <v>14.09</v>
      </c>
      <c r="H1165" s="138">
        <v>0.6</v>
      </c>
      <c r="I1165" s="173" t="s">
        <v>41</v>
      </c>
      <c r="J1165" s="140"/>
      <c r="K1165" s="140">
        <f>SUM(G1165*H1165)</f>
        <v>8.4539999999999988</v>
      </c>
      <c r="L1165" s="151"/>
    </row>
    <row r="1166" spans="1:12" x14ac:dyDescent="0.2">
      <c r="A1166" s="151"/>
      <c r="B1166" s="151"/>
      <c r="C1166" s="151"/>
      <c r="D1166" s="151"/>
      <c r="E1166" s="151"/>
      <c r="F1166" s="157" t="s">
        <v>14</v>
      </c>
      <c r="G1166" s="151"/>
      <c r="H1166" s="160"/>
      <c r="J1166" s="156">
        <f>SUM(J1161:J1165)</f>
        <v>97.199999999999989</v>
      </c>
      <c r="K1166" s="158">
        <f>SUM(K1164:K1165)-0.01</f>
        <v>18.427999999999997</v>
      </c>
      <c r="L1166" s="156">
        <f>SUM(J1166:K1166)</f>
        <v>115.62799999999999</v>
      </c>
    </row>
    <row r="1167" spans="1:12" x14ac:dyDescent="0.2">
      <c r="A1167" s="22"/>
      <c r="B1167" s="22"/>
      <c r="C1167" s="22"/>
      <c r="D1167" s="22"/>
      <c r="E1167" s="22"/>
      <c r="F1167" s="51"/>
      <c r="J1167" s="11"/>
      <c r="K1167" s="10"/>
      <c r="L1167" s="11"/>
    </row>
    <row r="1168" spans="1:12" ht="22.15" customHeight="1" x14ac:dyDescent="0.2">
      <c r="A1168" s="51" t="s">
        <v>704</v>
      </c>
      <c r="B1168" s="242" t="s">
        <v>705</v>
      </c>
      <c r="C1168" s="242"/>
      <c r="D1168" s="242"/>
      <c r="E1168" s="242"/>
      <c r="F1168" s="242"/>
      <c r="G1168" s="22"/>
      <c r="H1168" s="22"/>
      <c r="I1168" s="62" t="s">
        <v>34</v>
      </c>
      <c r="J1168" s="22"/>
      <c r="K1168" s="22"/>
      <c r="L1168" s="22"/>
    </row>
    <row r="1169" spans="1:12" x14ac:dyDescent="0.2">
      <c r="A1169" s="135" t="s">
        <v>689</v>
      </c>
      <c r="B1169" s="136" t="s">
        <v>690</v>
      </c>
      <c r="C1169" s="206"/>
      <c r="D1169" s="206"/>
      <c r="E1169" s="206"/>
      <c r="F1169" s="206"/>
      <c r="G1169" s="137">
        <v>34.299999999999997</v>
      </c>
      <c r="H1169" s="138">
        <v>3</v>
      </c>
      <c r="I1169" s="173" t="s">
        <v>34</v>
      </c>
      <c r="J1169" s="140">
        <f>SUM(G1169*H1169)</f>
        <v>102.89999999999999</v>
      </c>
      <c r="K1169" s="22"/>
      <c r="L1169" s="22"/>
    </row>
    <row r="1170" spans="1:12" ht="18" customHeight="1" x14ac:dyDescent="0.2">
      <c r="A1170" s="53" t="s">
        <v>593</v>
      </c>
      <c r="B1170" s="238" t="s">
        <v>594</v>
      </c>
      <c r="C1170" s="238"/>
      <c r="D1170" s="238"/>
      <c r="E1170" s="238"/>
      <c r="F1170" s="238"/>
      <c r="G1170" s="64">
        <v>1.61</v>
      </c>
      <c r="H1170" s="55">
        <v>1</v>
      </c>
      <c r="I1170" s="56" t="s">
        <v>34</v>
      </c>
      <c r="J1170" s="140">
        <f>SUM(G1170*H1170)</f>
        <v>1.61</v>
      </c>
      <c r="K1170" s="22"/>
      <c r="L1170" s="22"/>
    </row>
    <row r="1171" spans="1:12" x14ac:dyDescent="0.2">
      <c r="A1171" s="135" t="s">
        <v>701</v>
      </c>
      <c r="B1171" s="257" t="s">
        <v>595</v>
      </c>
      <c r="C1171" s="257"/>
      <c r="D1171" s="257"/>
      <c r="E1171" s="257"/>
      <c r="F1171" s="257"/>
      <c r="G1171" s="140">
        <v>26.99</v>
      </c>
      <c r="H1171" s="138">
        <v>1</v>
      </c>
      <c r="I1171" s="173" t="s">
        <v>34</v>
      </c>
      <c r="J1171" s="140">
        <f>SUM(G1171*H1171)</f>
        <v>26.99</v>
      </c>
      <c r="K1171" s="24"/>
      <c r="L1171" s="24"/>
    </row>
    <row r="1172" spans="1:12" x14ac:dyDescent="0.2">
      <c r="A1172" s="135" t="s">
        <v>176</v>
      </c>
      <c r="B1172" s="136" t="s">
        <v>420</v>
      </c>
      <c r="C1172" s="24"/>
      <c r="D1172" s="24"/>
      <c r="E1172" s="24"/>
      <c r="F1172" s="24"/>
      <c r="G1172" s="137">
        <v>16.64</v>
      </c>
      <c r="H1172" s="138">
        <v>0.8</v>
      </c>
      <c r="I1172" s="173" t="s">
        <v>41</v>
      </c>
      <c r="J1172" s="140"/>
      <c r="K1172" s="140">
        <f>SUM(G1172*H1172)</f>
        <v>13.312000000000001</v>
      </c>
      <c r="L1172" s="24"/>
    </row>
    <row r="1173" spans="1:12" x14ac:dyDescent="0.2">
      <c r="A1173" s="135" t="s">
        <v>178</v>
      </c>
      <c r="B1173" s="136" t="s">
        <v>421</v>
      </c>
      <c r="C1173" s="24"/>
      <c r="D1173" s="24"/>
      <c r="E1173" s="24"/>
      <c r="F1173" s="24"/>
      <c r="G1173" s="100">
        <v>14.09</v>
      </c>
      <c r="H1173" s="138">
        <v>0.8</v>
      </c>
      <c r="I1173" s="173" t="s">
        <v>41</v>
      </c>
      <c r="J1173" s="140"/>
      <c r="K1173" s="140">
        <f>SUM(G1173*H1173)</f>
        <v>11.272</v>
      </c>
      <c r="L1173" s="24"/>
    </row>
    <row r="1174" spans="1:12" x14ac:dyDescent="0.2">
      <c r="A1174" s="24"/>
      <c r="B1174" s="24"/>
      <c r="C1174" s="24"/>
      <c r="D1174" s="24"/>
      <c r="E1174" s="24"/>
      <c r="F1174" s="133" t="s">
        <v>14</v>
      </c>
      <c r="G1174" s="24"/>
      <c r="H1174" s="138"/>
      <c r="I1174" s="23"/>
      <c r="J1174" s="183">
        <f>SUM(J1169:J1173)</f>
        <v>131.5</v>
      </c>
      <c r="K1174" s="182">
        <f>SUM(K1172:K1173)</f>
        <v>24.584000000000003</v>
      </c>
      <c r="L1174" s="183">
        <f>SUM(J1174:K1174)</f>
        <v>156.084</v>
      </c>
    </row>
    <row r="1175" spans="1:12" x14ac:dyDescent="0.2">
      <c r="A1175" s="24"/>
      <c r="B1175" s="24"/>
      <c r="C1175" s="24"/>
      <c r="D1175" s="24"/>
      <c r="E1175" s="24"/>
      <c r="F1175" s="133"/>
      <c r="G1175" s="150"/>
      <c r="H1175" s="149"/>
      <c r="I1175" s="153"/>
      <c r="J1175" s="165"/>
      <c r="K1175" s="154"/>
      <c r="L1175" s="165"/>
    </row>
    <row r="1176" spans="1:12" x14ac:dyDescent="0.2">
      <c r="A1176" s="51" t="s">
        <v>706</v>
      </c>
      <c r="B1176" s="266" t="s">
        <v>707</v>
      </c>
      <c r="C1176" s="266"/>
      <c r="D1176" s="266"/>
      <c r="E1176" s="266"/>
      <c r="F1176" s="266"/>
      <c r="I1176" s="37" t="s">
        <v>3</v>
      </c>
    </row>
    <row r="1177" spans="1:12" x14ac:dyDescent="0.2">
      <c r="A1177" s="235" t="s">
        <v>176</v>
      </c>
      <c r="B1177" s="220" t="s">
        <v>420</v>
      </c>
      <c r="C1177" s="176"/>
      <c r="D1177" s="176"/>
      <c r="E1177" s="176"/>
      <c r="F1177" s="176"/>
      <c r="G1177" s="137">
        <v>16.64</v>
      </c>
      <c r="H1177" s="190">
        <v>1</v>
      </c>
      <c r="I1177" s="218" t="s">
        <v>41</v>
      </c>
      <c r="J1177" s="192"/>
      <c r="K1177" s="219">
        <f>SUM(G1177*H1177)</f>
        <v>16.64</v>
      </c>
      <c r="L1177" s="192"/>
    </row>
    <row r="1178" spans="1:12" x14ac:dyDescent="0.2">
      <c r="A1178" s="189" t="s">
        <v>178</v>
      </c>
      <c r="B1178" s="191" t="s">
        <v>421</v>
      </c>
      <c r="C1178" s="192"/>
      <c r="D1178" s="192"/>
      <c r="E1178" s="192"/>
      <c r="F1178" s="192"/>
      <c r="G1178" s="100">
        <v>14.09</v>
      </c>
      <c r="H1178" s="190">
        <v>1</v>
      </c>
      <c r="I1178" s="218" t="s">
        <v>41</v>
      </c>
      <c r="J1178" s="192"/>
      <c r="K1178" s="219">
        <f>SUM(G1178*H1178)</f>
        <v>14.09</v>
      </c>
      <c r="L1178" s="192"/>
    </row>
    <row r="1179" spans="1:12" x14ac:dyDescent="0.2">
      <c r="A1179" s="189">
        <v>60532</v>
      </c>
      <c r="B1179" s="220" t="s">
        <v>708</v>
      </c>
      <c r="C1179" s="176"/>
      <c r="D1179" s="192"/>
      <c r="E1179" s="192"/>
      <c r="F1179" s="192"/>
      <c r="G1179" s="221">
        <v>6.6</v>
      </c>
      <c r="H1179" s="190">
        <v>1</v>
      </c>
      <c r="I1179" s="218" t="s">
        <v>34</v>
      </c>
      <c r="J1179" s="221">
        <v>6.6</v>
      </c>
      <c r="K1179" s="192"/>
      <c r="L1179" s="192"/>
    </row>
    <row r="1180" spans="1:12" x14ac:dyDescent="0.2">
      <c r="A1180" s="189">
        <v>60534</v>
      </c>
      <c r="B1180" s="220" t="s">
        <v>709</v>
      </c>
      <c r="C1180" s="176"/>
      <c r="D1180" s="192"/>
      <c r="E1180" s="192"/>
      <c r="F1180" s="192"/>
      <c r="G1180" s="221">
        <v>5.0999999999999996</v>
      </c>
      <c r="H1180" s="190">
        <v>1</v>
      </c>
      <c r="I1180" s="218" t="s">
        <v>34</v>
      </c>
      <c r="J1180" s="221">
        <v>5.0999999999999996</v>
      </c>
      <c r="K1180" s="192"/>
      <c r="L1180" s="192"/>
    </row>
    <row r="1181" spans="1:12" x14ac:dyDescent="0.2">
      <c r="A1181" s="192"/>
      <c r="B1181" s="192"/>
      <c r="C1181" s="192"/>
      <c r="D1181" s="192"/>
      <c r="E1181" s="192"/>
      <c r="F1181" s="193" t="s">
        <v>14</v>
      </c>
      <c r="G1181" s="192"/>
      <c r="H1181" s="192"/>
      <c r="I1181" s="15"/>
      <c r="J1181" s="194">
        <f>SUM(J1179:J1180)</f>
        <v>11.7</v>
      </c>
      <c r="K1181" s="194">
        <f>SUM(K1177:K1180)</f>
        <v>30.73</v>
      </c>
      <c r="L1181" s="194">
        <f>SUM(J1181:K1181)</f>
        <v>42.43</v>
      </c>
    </row>
    <row r="1182" spans="1:12" x14ac:dyDescent="0.2">
      <c r="H1182" s="3"/>
      <c r="I1182" s="11"/>
      <c r="K1182" s="11"/>
      <c r="L1182" s="11"/>
    </row>
    <row r="1183" spans="1:12" x14ac:dyDescent="0.2">
      <c r="A1183" s="151"/>
      <c r="B1183" s="151"/>
      <c r="C1183" s="151"/>
      <c r="D1183" s="151"/>
      <c r="E1183" s="151"/>
      <c r="F1183" s="157"/>
      <c r="G1183" s="151"/>
      <c r="J1183" s="156"/>
      <c r="K1183" s="156"/>
      <c r="L1183" s="156"/>
    </row>
    <row r="1184" spans="1:12" x14ac:dyDescent="0.2">
      <c r="A1184" s="51" t="s">
        <v>710</v>
      </c>
      <c r="B1184" s="260" t="s">
        <v>711</v>
      </c>
      <c r="C1184" s="260"/>
      <c r="D1184" s="260"/>
      <c r="E1184" s="260"/>
      <c r="F1184" s="260"/>
      <c r="G1184" s="151"/>
      <c r="H1184" s="7"/>
      <c r="I1184" s="37" t="s">
        <v>712</v>
      </c>
      <c r="J1184" s="158"/>
      <c r="K1184" s="158"/>
      <c r="L1184" s="158"/>
    </row>
    <row r="1185" spans="1:14" x14ac:dyDescent="0.2">
      <c r="A1185" s="135">
        <v>91677</v>
      </c>
      <c r="B1185" s="136" t="s">
        <v>713</v>
      </c>
      <c r="C1185" s="24"/>
      <c r="D1185" s="24"/>
      <c r="E1185" s="24"/>
      <c r="F1185" s="24"/>
      <c r="G1185" s="137">
        <v>92.13</v>
      </c>
      <c r="H1185" s="138">
        <v>0.25</v>
      </c>
      <c r="I1185" s="173" t="s">
        <v>41</v>
      </c>
      <c r="J1185" s="140">
        <v>0.17</v>
      </c>
      <c r="K1185" s="177">
        <v>22.87</v>
      </c>
      <c r="L1185" s="22"/>
      <c r="M1185" s="142"/>
      <c r="N1185" s="102"/>
    </row>
    <row r="1186" spans="1:14" x14ac:dyDescent="0.2">
      <c r="A1186" s="22"/>
      <c r="F1186" s="3" t="s">
        <v>14</v>
      </c>
      <c r="H1186" s="22"/>
      <c r="I1186" s="125"/>
      <c r="J1186" s="79">
        <f>SUM(J1183:J1185)</f>
        <v>0.17</v>
      </c>
      <c r="K1186" s="79">
        <f>SUM(K1184:K1185)</f>
        <v>22.87</v>
      </c>
      <c r="L1186" s="79">
        <f>SUM(J1186:K1186)</f>
        <v>23.040000000000003</v>
      </c>
    </row>
    <row r="1187" spans="1:14" x14ac:dyDescent="0.2">
      <c r="A1187" s="24"/>
      <c r="B1187" s="151"/>
      <c r="C1187" s="151"/>
      <c r="D1187" s="151"/>
      <c r="E1187" s="151"/>
      <c r="F1187" s="157"/>
      <c r="G1187" s="151"/>
      <c r="J1187" s="156"/>
      <c r="K1187" s="156"/>
      <c r="L1187" s="156"/>
    </row>
    <row r="1188" spans="1:14" x14ac:dyDescent="0.2">
      <c r="A1188" s="133" t="s">
        <v>714</v>
      </c>
      <c r="B1188" s="270" t="s">
        <v>715</v>
      </c>
      <c r="C1188" s="270"/>
      <c r="D1188" s="270"/>
      <c r="E1188" s="270"/>
      <c r="F1188" s="270"/>
      <c r="G1188" s="151"/>
      <c r="I1188" s="37" t="s">
        <v>712</v>
      </c>
      <c r="J1188" s="156"/>
      <c r="K1188" s="156"/>
      <c r="L1188" s="156"/>
    </row>
    <row r="1189" spans="1:14" x14ac:dyDescent="0.2">
      <c r="A1189" s="135" t="s">
        <v>176</v>
      </c>
      <c r="B1189" s="164" t="s">
        <v>420</v>
      </c>
      <c r="C1189" s="151"/>
      <c r="D1189" s="151"/>
      <c r="E1189" s="151"/>
      <c r="F1189" s="151"/>
      <c r="G1189" s="162">
        <v>16.64</v>
      </c>
      <c r="H1189" s="138">
        <v>0.25</v>
      </c>
      <c r="I1189" s="173" t="s">
        <v>41</v>
      </c>
      <c r="J1189" s="24"/>
      <c r="K1189" s="140">
        <f>SUM(G1189*H1189)</f>
        <v>4.16</v>
      </c>
      <c r="L1189" s="183"/>
    </row>
    <row r="1190" spans="1:14" x14ac:dyDescent="0.2">
      <c r="A1190" s="135" t="s">
        <v>178</v>
      </c>
      <c r="B1190" s="164" t="s">
        <v>421</v>
      </c>
      <c r="C1190" s="151"/>
      <c r="D1190" s="151"/>
      <c r="E1190" s="151"/>
      <c r="F1190" s="151"/>
      <c r="G1190" s="162">
        <v>14.09</v>
      </c>
      <c r="H1190" s="138">
        <v>0.25</v>
      </c>
      <c r="I1190" s="173" t="s">
        <v>41</v>
      </c>
      <c r="J1190" s="24"/>
      <c r="K1190" s="140">
        <f>SUM(G1190*H1190)</f>
        <v>3.5225</v>
      </c>
      <c r="L1190" s="183"/>
    </row>
    <row r="1191" spans="1:14" x14ac:dyDescent="0.2">
      <c r="A1191" s="135" t="s">
        <v>714</v>
      </c>
      <c r="B1191" s="207" t="s">
        <v>716</v>
      </c>
      <c r="C1191" s="151"/>
      <c r="D1191" s="151"/>
      <c r="E1191" s="151"/>
      <c r="F1191" s="157"/>
      <c r="G1191" s="222">
        <v>6.12</v>
      </c>
      <c r="H1191" s="138">
        <v>1</v>
      </c>
      <c r="I1191" s="223" t="s">
        <v>712</v>
      </c>
      <c r="J1191" s="140">
        <v>6.12</v>
      </c>
      <c r="K1191" s="183"/>
      <c r="L1191" s="183"/>
    </row>
    <row r="1192" spans="1:14" x14ac:dyDescent="0.2">
      <c r="A1192" s="24"/>
      <c r="B1192" s="151"/>
      <c r="C1192" s="151"/>
      <c r="D1192" s="151"/>
      <c r="E1192" s="151"/>
      <c r="F1192" s="3" t="s">
        <v>14</v>
      </c>
      <c r="H1192" s="22"/>
      <c r="I1192" s="125"/>
      <c r="J1192" s="79">
        <f>SUM(J1191:J1191)</f>
        <v>6.12</v>
      </c>
      <c r="K1192" s="79">
        <f>SUM(K1189:K1191)</f>
        <v>7.6825000000000001</v>
      </c>
      <c r="L1192" s="79">
        <f>SUM(J1192:K1192)</f>
        <v>13.8025</v>
      </c>
    </row>
    <row r="1193" spans="1:14" x14ac:dyDescent="0.2">
      <c r="A1193" s="24"/>
      <c r="B1193" s="151"/>
      <c r="C1193" s="151"/>
      <c r="D1193" s="151"/>
      <c r="E1193" s="151"/>
      <c r="F1193" s="157"/>
      <c r="G1193" s="151"/>
      <c r="J1193" s="156"/>
      <c r="K1193" s="156"/>
      <c r="L1193" s="156"/>
    </row>
    <row r="1194" spans="1:14" x14ac:dyDescent="0.2">
      <c r="A1194" s="51" t="s">
        <v>717</v>
      </c>
      <c r="B1194" s="4" t="s">
        <v>718</v>
      </c>
      <c r="I1194" s="37" t="s">
        <v>67</v>
      </c>
    </row>
    <row r="1195" spans="1:14" x14ac:dyDescent="0.2">
      <c r="A1195" s="53" t="s">
        <v>717</v>
      </c>
      <c r="B1195" s="126" t="s">
        <v>719</v>
      </c>
      <c r="G1195" s="63">
        <v>16.59</v>
      </c>
      <c r="H1195" s="7">
        <v>1</v>
      </c>
      <c r="I1195" s="38" t="s">
        <v>104</v>
      </c>
      <c r="J1195" s="100">
        <f>SUM(G1195*H1195)</f>
        <v>16.59</v>
      </c>
    </row>
    <row r="1196" spans="1:14" x14ac:dyDescent="0.2">
      <c r="A1196" s="53" t="s">
        <v>176</v>
      </c>
      <c r="B1196" s="126" t="s">
        <v>420</v>
      </c>
      <c r="G1196" s="137">
        <v>16.64</v>
      </c>
      <c r="H1196" s="7">
        <v>1</v>
      </c>
      <c r="I1196" s="38" t="s">
        <v>41</v>
      </c>
      <c r="K1196" s="100">
        <f>SUM(G1196*H1196)</f>
        <v>16.64</v>
      </c>
    </row>
    <row r="1197" spans="1:14" x14ac:dyDescent="0.2">
      <c r="A1197" s="53" t="s">
        <v>178</v>
      </c>
      <c r="B1197" s="126" t="s">
        <v>421</v>
      </c>
      <c r="G1197" s="100">
        <v>14.09</v>
      </c>
      <c r="H1197" s="7">
        <v>1</v>
      </c>
      <c r="I1197" s="38" t="s">
        <v>41</v>
      </c>
      <c r="K1197" s="100">
        <f>SUM(G1197*H1197)</f>
        <v>14.09</v>
      </c>
    </row>
    <row r="1198" spans="1:14" x14ac:dyDescent="0.2">
      <c r="A1198" s="22"/>
      <c r="F1198" s="3" t="s">
        <v>14</v>
      </c>
      <c r="I1198" s="15"/>
      <c r="J1198" s="11">
        <f>SUM(J1195:J1197)</f>
        <v>16.59</v>
      </c>
      <c r="K1198" s="11">
        <f>SUM(K1196:K1197)</f>
        <v>30.73</v>
      </c>
      <c r="L1198" s="11">
        <f>SUM(J1198:K1198)</f>
        <v>47.32</v>
      </c>
    </row>
    <row r="1199" spans="1:14" x14ac:dyDescent="0.2">
      <c r="A1199" s="22"/>
      <c r="H1199" s="3"/>
      <c r="I1199" s="43"/>
      <c r="K1199" s="11"/>
      <c r="L1199" s="11"/>
    </row>
    <row r="1200" spans="1:14" x14ac:dyDescent="0.2">
      <c r="A1200" s="51" t="s">
        <v>720</v>
      </c>
      <c r="B1200" s="4" t="s">
        <v>721</v>
      </c>
      <c r="I1200" s="37" t="s">
        <v>67</v>
      </c>
    </row>
    <row r="1201" spans="1:12" x14ac:dyDescent="0.2">
      <c r="A1201" s="5" t="s">
        <v>720</v>
      </c>
      <c r="B1201" s="126" t="s">
        <v>722</v>
      </c>
      <c r="G1201" s="63">
        <v>26.49</v>
      </c>
      <c r="H1201" s="7">
        <v>1</v>
      </c>
      <c r="I1201" s="38" t="s">
        <v>104</v>
      </c>
      <c r="J1201" s="100">
        <f>SUM(G1201*H1201)</f>
        <v>26.49</v>
      </c>
    </row>
    <row r="1202" spans="1:12" x14ac:dyDescent="0.2">
      <c r="A1202" s="5" t="s">
        <v>176</v>
      </c>
      <c r="B1202" s="126" t="s">
        <v>420</v>
      </c>
      <c r="G1202" s="137">
        <v>16.64</v>
      </c>
      <c r="H1202" s="7">
        <v>1</v>
      </c>
      <c r="I1202" s="38" t="s">
        <v>41</v>
      </c>
      <c r="K1202" s="100">
        <f>SUM(G1202*H1202)</f>
        <v>16.64</v>
      </c>
    </row>
    <row r="1203" spans="1:12" x14ac:dyDescent="0.2">
      <c r="A1203" s="5" t="s">
        <v>178</v>
      </c>
      <c r="B1203" s="126" t="s">
        <v>421</v>
      </c>
      <c r="G1203" s="100">
        <v>14.09</v>
      </c>
      <c r="H1203" s="7">
        <v>1</v>
      </c>
      <c r="I1203" s="38" t="s">
        <v>41</v>
      </c>
      <c r="K1203" s="100">
        <f>SUM(G1203*H1203)</f>
        <v>14.09</v>
      </c>
    </row>
    <row r="1204" spans="1:12" x14ac:dyDescent="0.2">
      <c r="F1204" s="3" t="s">
        <v>14</v>
      </c>
      <c r="I1204" s="15"/>
      <c r="J1204" s="11">
        <f>SUM(J1201:J1203)</f>
        <v>26.49</v>
      </c>
      <c r="K1204" s="11">
        <f>SUM(K1202:K1203)</f>
        <v>30.73</v>
      </c>
      <c r="L1204" s="11">
        <f>SUM(J1204:K1204)</f>
        <v>57.22</v>
      </c>
    </row>
    <row r="1205" spans="1:12" x14ac:dyDescent="0.2">
      <c r="A1205" s="22"/>
      <c r="H1205" s="3"/>
      <c r="I1205" s="43"/>
      <c r="K1205" s="11"/>
      <c r="L1205" s="11"/>
    </row>
    <row r="1206" spans="1:12" x14ac:dyDescent="0.2">
      <c r="A1206" s="51" t="s">
        <v>723</v>
      </c>
      <c r="B1206" s="52" t="s">
        <v>724</v>
      </c>
      <c r="C1206" s="22"/>
      <c r="D1206" s="22"/>
      <c r="E1206" s="22"/>
      <c r="F1206" s="22"/>
      <c r="G1206" s="22"/>
      <c r="H1206" s="22"/>
      <c r="I1206" s="62" t="s">
        <v>3</v>
      </c>
      <c r="J1206" s="22"/>
      <c r="K1206" s="22"/>
      <c r="L1206" s="22"/>
    </row>
    <row r="1207" spans="1:12" x14ac:dyDescent="0.2">
      <c r="A1207" s="53">
        <v>17003</v>
      </c>
      <c r="B1207" s="59" t="s">
        <v>725</v>
      </c>
      <c r="C1207" s="22"/>
      <c r="D1207" s="22"/>
      <c r="E1207" s="22"/>
      <c r="F1207" s="22"/>
      <c r="G1207" s="54">
        <v>170</v>
      </c>
      <c r="H1207" s="55">
        <v>0.34</v>
      </c>
      <c r="I1207" s="56" t="s">
        <v>726</v>
      </c>
      <c r="J1207" s="63">
        <f>SUM(G1207*H1207)</f>
        <v>57.800000000000004</v>
      </c>
      <c r="K1207" s="22"/>
      <c r="L1207" s="22"/>
    </row>
    <row r="1208" spans="1:12" x14ac:dyDescent="0.2">
      <c r="A1208" s="53">
        <v>17008</v>
      </c>
      <c r="B1208" s="59" t="s">
        <v>727</v>
      </c>
      <c r="C1208" s="22"/>
      <c r="D1208" s="22"/>
      <c r="E1208" s="22"/>
      <c r="F1208" s="22"/>
      <c r="G1208" s="63">
        <v>17.25</v>
      </c>
      <c r="H1208" s="55">
        <v>2</v>
      </c>
      <c r="I1208" s="56" t="s">
        <v>726</v>
      </c>
      <c r="J1208" s="63">
        <f>SUM(G1208*H1208)</f>
        <v>34.5</v>
      </c>
      <c r="K1208" s="22"/>
      <c r="L1208" s="22"/>
    </row>
    <row r="1209" spans="1:12" x14ac:dyDescent="0.2">
      <c r="A1209" s="53" t="s">
        <v>176</v>
      </c>
      <c r="B1209" s="59" t="s">
        <v>420</v>
      </c>
      <c r="C1209" s="22"/>
      <c r="D1209" s="22"/>
      <c r="E1209" s="22"/>
      <c r="F1209" s="22"/>
      <c r="G1209" s="137">
        <v>16.64</v>
      </c>
      <c r="H1209" s="55">
        <v>0.4</v>
      </c>
      <c r="I1209" s="56" t="s">
        <v>41</v>
      </c>
      <c r="J1209" s="22"/>
      <c r="K1209" s="64">
        <f>SUM(G1209*H1209)</f>
        <v>6.6560000000000006</v>
      </c>
      <c r="L1209" s="22"/>
    </row>
    <row r="1210" spans="1:12" x14ac:dyDescent="0.2">
      <c r="A1210" s="53" t="s">
        <v>39</v>
      </c>
      <c r="B1210" s="59" t="s">
        <v>40</v>
      </c>
      <c r="C1210" s="22"/>
      <c r="D1210" s="22"/>
      <c r="E1210" s="22"/>
      <c r="F1210" s="22"/>
      <c r="G1210" s="63">
        <v>12.96</v>
      </c>
      <c r="H1210" s="55">
        <v>0.4</v>
      </c>
      <c r="I1210" s="56" t="s">
        <v>41</v>
      </c>
      <c r="J1210" s="22"/>
      <c r="K1210" s="64">
        <f>SUM(G1210*H1210)</f>
        <v>5.1840000000000011</v>
      </c>
      <c r="L1210" s="22"/>
    </row>
    <row r="1211" spans="1:12" x14ac:dyDescent="0.2">
      <c r="A1211" s="22"/>
      <c r="B1211" s="22"/>
      <c r="C1211" s="22"/>
      <c r="D1211" s="22"/>
      <c r="E1211" s="22"/>
      <c r="F1211" s="51" t="s">
        <v>14</v>
      </c>
      <c r="G1211" s="22"/>
      <c r="H1211" s="22"/>
      <c r="I1211" s="125"/>
      <c r="J1211" s="68">
        <f>SUM(J1207:J1210)</f>
        <v>92.300000000000011</v>
      </c>
      <c r="K1211" s="65">
        <f>SUM(K1209:K1210)</f>
        <v>11.840000000000002</v>
      </c>
      <c r="L1211" s="68">
        <f>SUM(J1211:K1211)</f>
        <v>104.14000000000001</v>
      </c>
    </row>
    <row r="1212" spans="1:12" x14ac:dyDescent="0.2">
      <c r="A1212" s="22"/>
      <c r="F1212" s="3"/>
      <c r="I1212" s="15"/>
      <c r="J1212" s="11"/>
      <c r="K1212" s="10"/>
      <c r="L1212" s="11"/>
    </row>
    <row r="1213" spans="1:12" x14ac:dyDescent="0.2">
      <c r="A1213" s="51" t="s">
        <v>728</v>
      </c>
      <c r="B1213" s="4" t="s">
        <v>729</v>
      </c>
      <c r="I1213" s="37" t="s">
        <v>3</v>
      </c>
    </row>
    <row r="1214" spans="1:12" x14ac:dyDescent="0.2">
      <c r="A1214" s="53" t="s">
        <v>730</v>
      </c>
      <c r="B1214" s="126" t="s">
        <v>731</v>
      </c>
      <c r="G1214" s="54">
        <v>170</v>
      </c>
      <c r="H1214" s="7">
        <v>0.34</v>
      </c>
      <c r="I1214" s="38" t="s">
        <v>726</v>
      </c>
      <c r="J1214" s="100">
        <f>SUM(G1214*H1214)</f>
        <v>57.800000000000004</v>
      </c>
    </row>
    <row r="1215" spans="1:12" x14ac:dyDescent="0.2">
      <c r="A1215" s="53">
        <v>17010</v>
      </c>
      <c r="B1215" s="126" t="s">
        <v>732</v>
      </c>
      <c r="G1215" s="63">
        <v>28.7</v>
      </c>
      <c r="H1215" s="7">
        <v>2</v>
      </c>
      <c r="I1215" s="38" t="s">
        <v>726</v>
      </c>
      <c r="J1215" s="100">
        <f>SUM(G1215*H1215)</f>
        <v>57.4</v>
      </c>
    </row>
    <row r="1216" spans="1:12" x14ac:dyDescent="0.2">
      <c r="A1216" s="53" t="s">
        <v>176</v>
      </c>
      <c r="B1216" s="126" t="s">
        <v>420</v>
      </c>
      <c r="G1216" s="137">
        <v>16.64</v>
      </c>
      <c r="H1216" s="7">
        <v>0.4</v>
      </c>
      <c r="I1216" s="38" t="s">
        <v>41</v>
      </c>
      <c r="K1216" s="99">
        <f>SUM(G1216*H1216)</f>
        <v>6.6560000000000006</v>
      </c>
    </row>
    <row r="1217" spans="1:12" x14ac:dyDescent="0.2">
      <c r="A1217" s="53" t="s">
        <v>39</v>
      </c>
      <c r="B1217" s="126" t="s">
        <v>40</v>
      </c>
      <c r="G1217" s="63">
        <v>12.96</v>
      </c>
      <c r="H1217" s="7">
        <v>0.4</v>
      </c>
      <c r="I1217" s="38" t="s">
        <v>41</v>
      </c>
      <c r="K1217" s="99">
        <f>SUM(G1217*H1217)</f>
        <v>5.1840000000000011</v>
      </c>
    </row>
    <row r="1218" spans="1:12" x14ac:dyDescent="0.2">
      <c r="A1218" s="22"/>
      <c r="F1218" s="3" t="s">
        <v>14</v>
      </c>
      <c r="G1218" s="22"/>
      <c r="I1218" s="15"/>
      <c r="J1218" s="11">
        <f>SUM(J1214:J1217)</f>
        <v>115.2</v>
      </c>
      <c r="K1218" s="10">
        <f>SUM(K1216:K1217)</f>
        <v>11.840000000000002</v>
      </c>
      <c r="L1218" s="11">
        <f>SUM(J1218:K1218)</f>
        <v>127.04</v>
      </c>
    </row>
    <row r="1219" spans="1:12" x14ac:dyDescent="0.2">
      <c r="A1219" s="22"/>
      <c r="F1219" s="3"/>
      <c r="G1219" s="22"/>
      <c r="I1219" s="15"/>
      <c r="J1219" s="11"/>
      <c r="K1219" s="10"/>
      <c r="L1219" s="11"/>
    </row>
    <row r="1220" spans="1:12" x14ac:dyDescent="0.2">
      <c r="A1220" s="51" t="s">
        <v>733</v>
      </c>
      <c r="B1220" s="4" t="s">
        <v>734</v>
      </c>
      <c r="G1220" s="22"/>
      <c r="I1220" s="37" t="s">
        <v>3</v>
      </c>
    </row>
    <row r="1221" spans="1:12" x14ac:dyDescent="0.2">
      <c r="A1221" s="53">
        <v>17002</v>
      </c>
      <c r="B1221" s="126" t="s">
        <v>735</v>
      </c>
      <c r="G1221" s="54">
        <v>150</v>
      </c>
      <c r="H1221" s="7">
        <v>0.34</v>
      </c>
      <c r="I1221" s="38" t="s">
        <v>726</v>
      </c>
      <c r="J1221" s="100">
        <f>SUM(G1221*H1221)</f>
        <v>51.000000000000007</v>
      </c>
    </row>
    <row r="1222" spans="1:12" x14ac:dyDescent="0.2">
      <c r="A1222" s="53">
        <v>17007</v>
      </c>
      <c r="B1222" s="126" t="s">
        <v>736</v>
      </c>
      <c r="G1222" s="64">
        <v>11.5</v>
      </c>
      <c r="H1222" s="7">
        <v>2</v>
      </c>
      <c r="I1222" s="38" t="s">
        <v>726</v>
      </c>
      <c r="J1222" s="99">
        <f>SUM(G1222*H1222)</f>
        <v>23</v>
      </c>
    </row>
    <row r="1223" spans="1:12" x14ac:dyDescent="0.2">
      <c r="A1223" s="5" t="s">
        <v>176</v>
      </c>
      <c r="B1223" s="126" t="s">
        <v>420</v>
      </c>
      <c r="G1223" s="137">
        <v>16.64</v>
      </c>
      <c r="H1223" s="7">
        <v>0.4</v>
      </c>
      <c r="I1223" s="38" t="s">
        <v>41</v>
      </c>
      <c r="K1223" s="99">
        <f>SUM(G1223*H1223)</f>
        <v>6.6560000000000006</v>
      </c>
    </row>
    <row r="1224" spans="1:12" x14ac:dyDescent="0.2">
      <c r="A1224" s="5" t="s">
        <v>39</v>
      </c>
      <c r="B1224" s="126" t="s">
        <v>40</v>
      </c>
      <c r="G1224" s="63">
        <v>12.96</v>
      </c>
      <c r="H1224" s="7">
        <v>0.4</v>
      </c>
      <c r="I1224" s="38" t="s">
        <v>41</v>
      </c>
      <c r="K1224" s="99">
        <f>SUM(G1224*H1224)</f>
        <v>5.1840000000000011</v>
      </c>
    </row>
    <row r="1225" spans="1:12" x14ac:dyDescent="0.2">
      <c r="F1225" s="3" t="s">
        <v>14</v>
      </c>
      <c r="G1225" s="22"/>
      <c r="I1225" s="15"/>
      <c r="J1225" s="11">
        <f>SUM(J1221:J1224)</f>
        <v>74</v>
      </c>
      <c r="K1225" s="10">
        <f>SUM(K1223:K1224)</f>
        <v>11.840000000000002</v>
      </c>
      <c r="L1225" s="11">
        <f>SUM(J1225:K1225)</f>
        <v>85.84</v>
      </c>
    </row>
    <row r="1226" spans="1:12" x14ac:dyDescent="0.2">
      <c r="A1226" s="22"/>
      <c r="F1226" s="3"/>
      <c r="G1226" s="22"/>
      <c r="I1226" s="15"/>
      <c r="J1226" s="11"/>
      <c r="K1226" s="10"/>
      <c r="L1226" s="11"/>
    </row>
    <row r="1227" spans="1:12" x14ac:dyDescent="0.2">
      <c r="A1227" s="51" t="s">
        <v>737</v>
      </c>
      <c r="B1227" s="4" t="s">
        <v>738</v>
      </c>
      <c r="G1227" s="22"/>
      <c r="I1227" s="37" t="s">
        <v>3</v>
      </c>
    </row>
    <row r="1228" spans="1:12" x14ac:dyDescent="0.2">
      <c r="A1228" s="53">
        <v>17005</v>
      </c>
      <c r="B1228" s="126" t="s">
        <v>739</v>
      </c>
      <c r="G1228" s="54">
        <v>150</v>
      </c>
      <c r="H1228" s="7">
        <v>0.17</v>
      </c>
      <c r="I1228" s="38" t="s">
        <v>726</v>
      </c>
      <c r="J1228" s="100">
        <f>SUM(G1228*H1228)</f>
        <v>25.500000000000004</v>
      </c>
    </row>
    <row r="1229" spans="1:12" x14ac:dyDescent="0.2">
      <c r="A1229" s="53">
        <v>17007</v>
      </c>
      <c r="B1229" s="126" t="s">
        <v>736</v>
      </c>
      <c r="G1229" s="64">
        <v>11.5</v>
      </c>
      <c r="H1229" s="7">
        <v>1</v>
      </c>
      <c r="I1229" s="38" t="s">
        <v>726</v>
      </c>
      <c r="J1229" s="99">
        <f>SUM(G1229*H1229)</f>
        <v>11.5</v>
      </c>
    </row>
    <row r="1230" spans="1:12" x14ac:dyDescent="0.2">
      <c r="A1230" s="53" t="s">
        <v>176</v>
      </c>
      <c r="B1230" s="126" t="s">
        <v>420</v>
      </c>
      <c r="G1230" s="137">
        <v>16.64</v>
      </c>
      <c r="H1230" s="7">
        <v>0.4</v>
      </c>
      <c r="I1230" s="38" t="s">
        <v>41</v>
      </c>
      <c r="K1230" s="99">
        <f>SUM(G1230*H1230)</f>
        <v>6.6560000000000006</v>
      </c>
    </row>
    <row r="1231" spans="1:12" x14ac:dyDescent="0.2">
      <c r="A1231" s="53" t="s">
        <v>39</v>
      </c>
      <c r="B1231" s="126" t="s">
        <v>40</v>
      </c>
      <c r="G1231" s="63">
        <v>12.96</v>
      </c>
      <c r="H1231" s="7">
        <v>0.4</v>
      </c>
      <c r="I1231" s="38" t="s">
        <v>41</v>
      </c>
      <c r="K1231" s="99">
        <f>SUM(G1231*H1231)</f>
        <v>5.1840000000000011</v>
      </c>
    </row>
    <row r="1232" spans="1:12" x14ac:dyDescent="0.2">
      <c r="A1232" s="22"/>
      <c r="F1232" s="3" t="s">
        <v>14</v>
      </c>
      <c r="I1232" s="15"/>
      <c r="J1232" s="11">
        <f>SUM(J1228:J1231)</f>
        <v>37</v>
      </c>
      <c r="K1232" s="10">
        <f>SUM(K1230:K1231)</f>
        <v>11.840000000000002</v>
      </c>
      <c r="L1232" s="11">
        <f>SUM(J1232:K1232)</f>
        <v>48.84</v>
      </c>
    </row>
    <row r="1233" spans="1:12" x14ac:dyDescent="0.2">
      <c r="A1233" s="22"/>
      <c r="H1233" s="3"/>
      <c r="I1233" s="43"/>
      <c r="K1233" s="10"/>
      <c r="L1233" s="11"/>
    </row>
    <row r="1234" spans="1:12" x14ac:dyDescent="0.2">
      <c r="A1234" s="51" t="s">
        <v>740</v>
      </c>
      <c r="B1234" s="4" t="s">
        <v>741</v>
      </c>
      <c r="I1234" s="37" t="s">
        <v>3</v>
      </c>
    </row>
    <row r="1235" spans="1:12" x14ac:dyDescent="0.2">
      <c r="A1235" s="53">
        <v>17006</v>
      </c>
      <c r="B1235" s="126" t="s">
        <v>742</v>
      </c>
      <c r="G1235" s="54">
        <v>168</v>
      </c>
      <c r="H1235" s="7">
        <v>0.17</v>
      </c>
      <c r="I1235" s="38" t="s">
        <v>726</v>
      </c>
      <c r="J1235" s="99">
        <f>SUM(G1235*H1235)</f>
        <v>28.560000000000002</v>
      </c>
    </row>
    <row r="1236" spans="1:12" x14ac:dyDescent="0.2">
      <c r="A1236" s="53" t="s">
        <v>743</v>
      </c>
      <c r="B1236" s="126" t="s">
        <v>744</v>
      </c>
      <c r="G1236" s="63">
        <v>23</v>
      </c>
      <c r="H1236" s="7">
        <v>1</v>
      </c>
      <c r="I1236" s="38" t="s">
        <v>726</v>
      </c>
      <c r="J1236" s="99">
        <f>SUM(G1236*H1236)</f>
        <v>23</v>
      </c>
    </row>
    <row r="1237" spans="1:12" x14ac:dyDescent="0.2">
      <c r="A1237" s="53" t="s">
        <v>176</v>
      </c>
      <c r="B1237" s="126" t="s">
        <v>420</v>
      </c>
      <c r="G1237" s="137">
        <v>16.64</v>
      </c>
      <c r="H1237" s="7">
        <v>0.4</v>
      </c>
      <c r="I1237" s="38" t="s">
        <v>41</v>
      </c>
      <c r="K1237" s="99">
        <f>SUM(G1237*H1237)</f>
        <v>6.6560000000000006</v>
      </c>
    </row>
    <row r="1238" spans="1:12" x14ac:dyDescent="0.2">
      <c r="A1238" s="53" t="s">
        <v>39</v>
      </c>
      <c r="B1238" s="126" t="s">
        <v>40</v>
      </c>
      <c r="G1238" s="137">
        <v>14.09</v>
      </c>
      <c r="H1238" s="7">
        <v>0.4</v>
      </c>
      <c r="I1238" s="38" t="s">
        <v>41</v>
      </c>
      <c r="K1238" s="99">
        <f>SUM(G1238*H1238)</f>
        <v>5.6360000000000001</v>
      </c>
    </row>
    <row r="1239" spans="1:12" x14ac:dyDescent="0.2">
      <c r="A1239" s="22"/>
      <c r="F1239" s="3" t="s">
        <v>14</v>
      </c>
      <c r="I1239" s="15"/>
      <c r="J1239" s="11">
        <f>SUM(J1235:J1238)</f>
        <v>51.56</v>
      </c>
      <c r="K1239" s="10">
        <f>SUM(K1237:K1238)</f>
        <v>12.292000000000002</v>
      </c>
      <c r="L1239" s="11">
        <f>SUM(J1239:K1239)</f>
        <v>63.852000000000004</v>
      </c>
    </row>
    <row r="1240" spans="1:12" x14ac:dyDescent="0.2">
      <c r="A1240" s="22"/>
      <c r="F1240" s="3"/>
      <c r="I1240" s="15"/>
      <c r="J1240" s="11"/>
      <c r="K1240" s="10"/>
      <c r="L1240" s="11"/>
    </row>
    <row r="1241" spans="1:12" x14ac:dyDescent="0.2">
      <c r="A1241" s="51" t="s">
        <v>745</v>
      </c>
      <c r="B1241" s="4" t="s">
        <v>746</v>
      </c>
      <c r="I1241" s="37" t="s">
        <v>3</v>
      </c>
    </row>
    <row r="1242" spans="1:12" x14ac:dyDescent="0.2">
      <c r="A1242" s="53" t="s">
        <v>745</v>
      </c>
      <c r="B1242" s="126" t="s">
        <v>746</v>
      </c>
      <c r="G1242" s="63">
        <v>24.5</v>
      </c>
      <c r="H1242" s="7">
        <v>1</v>
      </c>
      <c r="I1242" s="38" t="s">
        <v>34</v>
      </c>
      <c r="J1242" s="100">
        <f>SUM(G1242*H1242)</f>
        <v>24.5</v>
      </c>
    </row>
    <row r="1243" spans="1:12" x14ac:dyDescent="0.2">
      <c r="A1243" s="53" t="s">
        <v>178</v>
      </c>
      <c r="B1243" s="126" t="s">
        <v>421</v>
      </c>
      <c r="G1243" s="137">
        <v>14.09</v>
      </c>
      <c r="H1243" s="7">
        <v>1</v>
      </c>
      <c r="I1243" s="38" t="s">
        <v>41</v>
      </c>
      <c r="K1243" s="100">
        <f>SUM(G1243*H1243)</f>
        <v>14.09</v>
      </c>
    </row>
    <row r="1244" spans="1:12" x14ac:dyDescent="0.2">
      <c r="A1244" s="53" t="s">
        <v>176</v>
      </c>
      <c r="B1244" s="126" t="s">
        <v>420</v>
      </c>
      <c r="G1244" s="137">
        <v>16.64</v>
      </c>
      <c r="H1244" s="7">
        <v>0.8</v>
      </c>
      <c r="I1244" s="38" t="s">
        <v>41</v>
      </c>
      <c r="K1244" s="100">
        <f>SUM(G1244*H1244)</f>
        <v>13.312000000000001</v>
      </c>
    </row>
    <row r="1245" spans="1:12" x14ac:dyDescent="0.2">
      <c r="A1245" s="22"/>
      <c r="F1245" s="3" t="s">
        <v>14</v>
      </c>
      <c r="G1245" s="22"/>
      <c r="I1245" s="15"/>
      <c r="J1245" s="11">
        <f>SUM(J1242:J1244)</f>
        <v>24.5</v>
      </c>
      <c r="K1245" s="11">
        <f>SUM(K1243:K1244)</f>
        <v>27.402000000000001</v>
      </c>
      <c r="L1245" s="11">
        <f>SUM(J1245:K1245)</f>
        <v>51.902000000000001</v>
      </c>
    </row>
    <row r="1246" spans="1:12" x14ac:dyDescent="0.2">
      <c r="A1246" s="22"/>
      <c r="G1246" s="22"/>
      <c r="H1246" s="3"/>
      <c r="I1246" s="43"/>
      <c r="K1246" s="11"/>
      <c r="L1246" s="11"/>
    </row>
    <row r="1247" spans="1:12" x14ac:dyDescent="0.2">
      <c r="A1247" s="51" t="s">
        <v>747</v>
      </c>
      <c r="B1247" s="4" t="s">
        <v>748</v>
      </c>
      <c r="G1247" s="22"/>
      <c r="I1247" s="37" t="s">
        <v>3</v>
      </c>
    </row>
    <row r="1248" spans="1:12" x14ac:dyDescent="0.2">
      <c r="A1248" s="5" t="s">
        <v>747</v>
      </c>
      <c r="B1248" s="126" t="s">
        <v>748</v>
      </c>
      <c r="G1248" s="54">
        <v>484.51</v>
      </c>
      <c r="H1248" s="7">
        <v>1</v>
      </c>
      <c r="I1248" s="38" t="s">
        <v>34</v>
      </c>
      <c r="J1248" s="100">
        <f>SUM(G1248*H1248)</f>
        <v>484.51</v>
      </c>
    </row>
    <row r="1249" spans="1:12" x14ac:dyDescent="0.2">
      <c r="A1249" s="5" t="s">
        <v>178</v>
      </c>
      <c r="B1249" s="126" t="s">
        <v>421</v>
      </c>
      <c r="G1249" s="137">
        <v>14.09</v>
      </c>
      <c r="H1249" s="7">
        <v>1.8</v>
      </c>
      <c r="I1249" s="38" t="s">
        <v>41</v>
      </c>
      <c r="K1249" s="100">
        <f>SUM(G1249*H1249)</f>
        <v>25.362000000000002</v>
      </c>
    </row>
    <row r="1250" spans="1:12" x14ac:dyDescent="0.2">
      <c r="A1250" s="5" t="s">
        <v>176</v>
      </c>
      <c r="B1250" s="126" t="s">
        <v>420</v>
      </c>
      <c r="G1250" s="137">
        <v>16.64</v>
      </c>
      <c r="H1250" s="7">
        <v>1.5</v>
      </c>
      <c r="I1250" s="38" t="s">
        <v>41</v>
      </c>
      <c r="K1250" s="100">
        <f>SUM(G1250*H1250)</f>
        <v>24.96</v>
      </c>
    </row>
    <row r="1251" spans="1:12" x14ac:dyDescent="0.2">
      <c r="F1251" s="3" t="s">
        <v>14</v>
      </c>
      <c r="I1251" s="15"/>
      <c r="J1251" s="9">
        <f>SUM(J1248:J1250)</f>
        <v>484.51</v>
      </c>
      <c r="K1251" s="11">
        <f>SUM(K1249:K1250)</f>
        <v>50.322000000000003</v>
      </c>
      <c r="L1251" s="9">
        <f>SUM(J1251:K1251)</f>
        <v>534.83199999999999</v>
      </c>
    </row>
    <row r="1252" spans="1:12" x14ac:dyDescent="0.2">
      <c r="A1252" s="22"/>
      <c r="E1252" s="137"/>
      <c r="F1252" s="3"/>
      <c r="I1252" s="15"/>
      <c r="J1252" s="9"/>
      <c r="K1252" s="11"/>
      <c r="L1252" s="9"/>
    </row>
    <row r="1253" spans="1:12" x14ac:dyDescent="0.2">
      <c r="A1253" s="51" t="s">
        <v>749</v>
      </c>
      <c r="B1253" s="209" t="s">
        <v>750</v>
      </c>
      <c r="F1253" s="3"/>
      <c r="I1253" s="37" t="s">
        <v>9</v>
      </c>
      <c r="J1253" s="9"/>
      <c r="K1253" s="11"/>
      <c r="L1253" s="9"/>
    </row>
    <row r="1254" spans="1:12" x14ac:dyDescent="0.2">
      <c r="A1254" s="135" t="s">
        <v>411</v>
      </c>
      <c r="B1254" s="136" t="s">
        <v>412</v>
      </c>
      <c r="C1254" s="24"/>
      <c r="D1254" s="24"/>
      <c r="E1254" s="24"/>
      <c r="F1254" s="24"/>
      <c r="G1254" s="137">
        <v>19.440000000000001</v>
      </c>
      <c r="H1254" s="138">
        <v>400</v>
      </c>
      <c r="I1254" s="173" t="s">
        <v>41</v>
      </c>
      <c r="J1254" s="140">
        <v>740</v>
      </c>
      <c r="K1254" s="177">
        <v>7036</v>
      </c>
      <c r="L1254" s="182"/>
    </row>
    <row r="1255" spans="1:12" x14ac:dyDescent="0.2">
      <c r="A1255" s="135" t="s">
        <v>413</v>
      </c>
      <c r="B1255" s="136" t="s">
        <v>414</v>
      </c>
      <c r="C1255" s="24"/>
      <c r="D1255" s="24"/>
      <c r="E1255" s="24"/>
      <c r="F1255" s="24"/>
      <c r="G1255" s="137">
        <v>22.06</v>
      </c>
      <c r="H1255" s="138">
        <v>400</v>
      </c>
      <c r="I1255" s="173" t="s">
        <v>41</v>
      </c>
      <c r="J1255" s="140">
        <v>740</v>
      </c>
      <c r="K1255" s="177">
        <v>8084</v>
      </c>
      <c r="L1255" s="22"/>
    </row>
    <row r="1256" spans="1:12" x14ac:dyDescent="0.2">
      <c r="A1256" s="22"/>
      <c r="B1256" s="22"/>
      <c r="C1256" s="22"/>
      <c r="D1256" s="22"/>
      <c r="E1256" s="22"/>
      <c r="F1256" s="51" t="s">
        <v>14</v>
      </c>
      <c r="G1256" s="22"/>
      <c r="H1256" s="22"/>
      <c r="I1256" s="125"/>
      <c r="J1256" s="79">
        <f>SUM(J1252:J1255)</f>
        <v>1480</v>
      </c>
      <c r="K1256" s="79">
        <f>SUM(K1253:K1255)</f>
        <v>15120</v>
      </c>
      <c r="L1256" s="79">
        <f>SUM(J1256:K1256)</f>
        <v>16600</v>
      </c>
    </row>
    <row r="1257" spans="1:12" x14ac:dyDescent="0.2">
      <c r="A1257" s="22"/>
      <c r="F1257" s="3"/>
      <c r="I1257" s="15"/>
      <c r="J1257" s="9"/>
      <c r="K1257" s="11"/>
      <c r="L1257" s="9"/>
    </row>
    <row r="1258" spans="1:12" x14ac:dyDescent="0.2">
      <c r="A1258" s="51" t="s">
        <v>751</v>
      </c>
      <c r="B1258" s="52" t="s">
        <v>752</v>
      </c>
      <c r="C1258" s="28"/>
      <c r="D1258" s="28"/>
      <c r="E1258" s="28"/>
      <c r="F1258" s="28"/>
      <c r="G1258" s="28"/>
      <c r="H1258" s="28"/>
      <c r="I1258" s="62" t="s">
        <v>9</v>
      </c>
      <c r="J1258" s="28"/>
      <c r="K1258" s="28"/>
      <c r="L1258" s="28"/>
    </row>
    <row r="1259" spans="1:12" x14ac:dyDescent="0.2">
      <c r="A1259" s="135" t="s">
        <v>411</v>
      </c>
      <c r="B1259" s="136" t="s">
        <v>412</v>
      </c>
      <c r="C1259" s="24"/>
      <c r="D1259" s="24"/>
      <c r="E1259" s="24"/>
      <c r="F1259" s="24"/>
      <c r="G1259" s="137">
        <v>19.440000000000001</v>
      </c>
      <c r="H1259" s="138">
        <v>20</v>
      </c>
      <c r="I1259" s="173" t="s">
        <v>41</v>
      </c>
      <c r="J1259" s="137">
        <v>37</v>
      </c>
      <c r="K1259" s="177">
        <v>351.8</v>
      </c>
      <c r="L1259" s="28"/>
    </row>
    <row r="1260" spans="1:12" x14ac:dyDescent="0.2">
      <c r="A1260" s="135" t="s">
        <v>753</v>
      </c>
      <c r="B1260" s="136" t="s">
        <v>754</v>
      </c>
      <c r="C1260" s="24"/>
      <c r="D1260" s="24"/>
      <c r="E1260" s="24"/>
      <c r="F1260" s="24"/>
      <c r="G1260" s="137">
        <v>26.5</v>
      </c>
      <c r="H1260" s="138">
        <v>20</v>
      </c>
      <c r="I1260" s="173" t="s">
        <v>41</v>
      </c>
      <c r="J1260" s="140">
        <v>37</v>
      </c>
      <c r="K1260" s="137">
        <v>493</v>
      </c>
      <c r="L1260" s="28"/>
    </row>
    <row r="1261" spans="1:12" x14ac:dyDescent="0.2">
      <c r="A1261" s="22"/>
      <c r="B1261" s="28"/>
      <c r="C1261" s="28"/>
      <c r="D1261" s="28"/>
      <c r="E1261" s="28"/>
      <c r="F1261" s="51" t="s">
        <v>14</v>
      </c>
      <c r="G1261" s="22"/>
      <c r="H1261" s="22"/>
      <c r="I1261" s="61"/>
      <c r="J1261" s="79">
        <f>SUM(J1259:J1260)</f>
        <v>74</v>
      </c>
      <c r="K1261" s="224">
        <f>SUM(K1259:K1260)</f>
        <v>844.8</v>
      </c>
      <c r="L1261" s="79">
        <f>SUM(J1261:K1261)</f>
        <v>918.8</v>
      </c>
    </row>
    <row r="1262" spans="1:12" x14ac:dyDescent="0.2">
      <c r="A1262" s="22"/>
      <c r="B1262" s="28"/>
      <c r="C1262" s="28"/>
      <c r="D1262" s="28"/>
      <c r="E1262" s="28"/>
      <c r="F1262" s="28"/>
      <c r="G1262" s="28"/>
      <c r="H1262" s="27"/>
      <c r="I1262" s="32"/>
      <c r="J1262" s="30"/>
      <c r="K1262" s="28"/>
      <c r="L1262" s="30"/>
    </row>
    <row r="1263" spans="1:12" x14ac:dyDescent="0.2">
      <c r="A1263" s="51" t="s">
        <v>755</v>
      </c>
      <c r="B1263" s="258" t="s">
        <v>756</v>
      </c>
      <c r="C1263" s="258"/>
      <c r="D1263" s="258"/>
      <c r="E1263" s="258"/>
      <c r="F1263" s="258"/>
      <c r="I1263" s="37" t="s">
        <v>3</v>
      </c>
    </row>
    <row r="1264" spans="1:12" ht="11.45" customHeight="1" x14ac:dyDescent="0.2">
      <c r="A1264" s="53" t="s">
        <v>755</v>
      </c>
      <c r="B1264" s="267" t="s">
        <v>756</v>
      </c>
      <c r="C1264" s="267"/>
      <c r="D1264" s="267"/>
      <c r="E1264" s="267"/>
      <c r="F1264" s="267"/>
      <c r="G1264" s="197">
        <v>1264.2</v>
      </c>
      <c r="H1264" s="160">
        <v>1</v>
      </c>
      <c r="I1264" s="161" t="s">
        <v>34</v>
      </c>
      <c r="J1264" s="197">
        <f>SUM(G1264*H1264)</f>
        <v>1264.2</v>
      </c>
      <c r="K1264" s="214"/>
      <c r="L1264" s="104"/>
    </row>
    <row r="1265" spans="1:12" ht="13.15" customHeight="1" x14ac:dyDescent="0.2">
      <c r="A1265" s="135" t="s">
        <v>176</v>
      </c>
      <c r="B1265" s="164" t="s">
        <v>420</v>
      </c>
      <c r="C1265" s="151"/>
      <c r="D1265" s="151"/>
      <c r="E1265" s="151"/>
      <c r="F1265" s="151"/>
      <c r="G1265" s="137">
        <v>16.64</v>
      </c>
      <c r="H1265" s="160">
        <v>2</v>
      </c>
      <c r="I1265" s="161" t="s">
        <v>41</v>
      </c>
      <c r="J1265" s="214"/>
      <c r="K1265" s="197">
        <f>SUM(G1265*H1265)</f>
        <v>33.28</v>
      </c>
      <c r="L1265" s="214"/>
    </row>
    <row r="1266" spans="1:12" ht="12.6" customHeight="1" x14ac:dyDescent="0.2">
      <c r="A1266" s="135" t="s">
        <v>178</v>
      </c>
      <c r="B1266" s="164" t="s">
        <v>421</v>
      </c>
      <c r="C1266" s="151"/>
      <c r="D1266" s="151"/>
      <c r="E1266" s="151"/>
      <c r="F1266" s="151"/>
      <c r="G1266" s="100">
        <v>14.09</v>
      </c>
      <c r="H1266" s="160">
        <v>2</v>
      </c>
      <c r="I1266" s="161" t="s">
        <v>41</v>
      </c>
      <c r="J1266" s="214"/>
      <c r="K1266" s="197">
        <f>SUM(G1266*H1266)</f>
        <v>28.18</v>
      </c>
      <c r="L1266" s="214"/>
    </row>
    <row r="1267" spans="1:12" x14ac:dyDescent="0.2">
      <c r="A1267" s="24"/>
      <c r="B1267" s="151"/>
      <c r="C1267" s="151"/>
      <c r="D1267" s="151"/>
      <c r="E1267" s="151"/>
      <c r="F1267" s="157" t="s">
        <v>14</v>
      </c>
      <c r="G1267" s="151"/>
      <c r="J1267" s="215">
        <f>SUM(J1264)</f>
        <v>1264.2</v>
      </c>
      <c r="K1267" s="215">
        <f>SUM(K1265:K1266)</f>
        <v>61.46</v>
      </c>
      <c r="L1267" s="215">
        <f>SUM(J1267:K1267)</f>
        <v>1325.66</v>
      </c>
    </row>
    <row r="1268" spans="1:12" x14ac:dyDescent="0.2">
      <c r="A1268" s="22"/>
      <c r="B1268" s="28"/>
      <c r="C1268" s="28"/>
      <c r="D1268" s="28"/>
      <c r="E1268" s="28"/>
      <c r="F1268" s="28"/>
      <c r="G1268" s="28"/>
      <c r="H1268" s="27"/>
      <c r="I1268" s="34"/>
      <c r="J1268" s="225"/>
      <c r="K1268" s="225"/>
      <c r="L1268" s="199"/>
    </row>
    <row r="1269" spans="1:12" x14ac:dyDescent="0.2">
      <c r="A1269" s="51" t="s">
        <v>757</v>
      </c>
      <c r="B1269" s="258" t="s">
        <v>758</v>
      </c>
      <c r="C1269" s="258"/>
      <c r="D1269" s="258"/>
      <c r="E1269" s="258"/>
      <c r="F1269" s="258"/>
      <c r="I1269" s="37" t="s">
        <v>3</v>
      </c>
    </row>
    <row r="1270" spans="1:12" x14ac:dyDescent="0.2">
      <c r="A1270" s="53" t="s">
        <v>757</v>
      </c>
      <c r="B1270" s="267" t="s">
        <v>758</v>
      </c>
      <c r="C1270" s="267"/>
      <c r="D1270" s="267"/>
      <c r="E1270" s="267"/>
      <c r="F1270" s="267"/>
      <c r="G1270" s="201">
        <v>140.04</v>
      </c>
      <c r="H1270" s="160">
        <v>1</v>
      </c>
      <c r="I1270" s="161" t="s">
        <v>34</v>
      </c>
      <c r="J1270" s="159">
        <f>SUM(G1270*H1270)</f>
        <v>140.04</v>
      </c>
      <c r="K1270" s="151"/>
    </row>
    <row r="1271" spans="1:12" x14ac:dyDescent="0.2">
      <c r="A1271" s="163" t="s">
        <v>176</v>
      </c>
      <c r="B1271" s="164" t="s">
        <v>420</v>
      </c>
      <c r="C1271" s="151"/>
      <c r="D1271" s="151"/>
      <c r="E1271" s="151"/>
      <c r="F1271" s="151"/>
      <c r="G1271" s="137">
        <v>16.64</v>
      </c>
      <c r="H1271" s="160">
        <v>0.5</v>
      </c>
      <c r="I1271" s="161" t="s">
        <v>41</v>
      </c>
      <c r="J1271" s="151"/>
      <c r="K1271" s="159">
        <f>SUM(G1271*H1271)</f>
        <v>8.32</v>
      </c>
      <c r="L1271" s="151"/>
    </row>
    <row r="1272" spans="1:12" x14ac:dyDescent="0.2">
      <c r="A1272" s="163" t="s">
        <v>178</v>
      </c>
      <c r="B1272" s="164" t="s">
        <v>421</v>
      </c>
      <c r="C1272" s="151"/>
      <c r="D1272" s="151"/>
      <c r="E1272" s="151"/>
      <c r="F1272" s="151"/>
      <c r="G1272" s="100">
        <v>14.09</v>
      </c>
      <c r="H1272" s="160">
        <v>0.5</v>
      </c>
      <c r="I1272" s="161" t="s">
        <v>41</v>
      </c>
      <c r="J1272" s="151"/>
      <c r="K1272" s="159">
        <f>SUM(G1272*H1272)</f>
        <v>7.0449999999999999</v>
      </c>
      <c r="L1272" s="151"/>
    </row>
    <row r="1273" spans="1:12" x14ac:dyDescent="0.2">
      <c r="A1273" s="151"/>
      <c r="B1273" s="151"/>
      <c r="C1273" s="151"/>
      <c r="D1273" s="151"/>
      <c r="E1273" s="151"/>
      <c r="F1273" s="157" t="s">
        <v>14</v>
      </c>
      <c r="G1273" s="151"/>
      <c r="J1273" s="155">
        <f>SUM(J1270)</f>
        <v>140.04</v>
      </c>
      <c r="K1273" s="156">
        <f>SUM(K1271:K1272)</f>
        <v>15.365</v>
      </c>
      <c r="L1273" s="155">
        <f>SUM(J1273:K1273)</f>
        <v>155.405</v>
      </c>
    </row>
    <row r="1274" spans="1:12" x14ac:dyDescent="0.2">
      <c r="A1274" s="22"/>
      <c r="B1274" s="28"/>
      <c r="C1274" s="28"/>
      <c r="D1274" s="28"/>
      <c r="E1274" s="28"/>
      <c r="F1274" s="28"/>
      <c r="G1274" s="28"/>
      <c r="H1274" s="27"/>
      <c r="I1274" s="34"/>
      <c r="J1274" s="28"/>
      <c r="K1274" s="28"/>
      <c r="L1274" s="34"/>
    </row>
    <row r="1275" spans="1:12" x14ac:dyDescent="0.2">
      <c r="A1275" s="51" t="s">
        <v>759</v>
      </c>
      <c r="B1275" s="258" t="s">
        <v>760</v>
      </c>
      <c r="C1275" s="258"/>
      <c r="D1275" s="258"/>
      <c r="E1275" s="258"/>
      <c r="F1275" s="258"/>
      <c r="I1275" s="37" t="s">
        <v>3</v>
      </c>
    </row>
    <row r="1276" spans="1:12" ht="12" customHeight="1" x14ac:dyDescent="0.2">
      <c r="A1276" s="53" t="s">
        <v>759</v>
      </c>
      <c r="B1276" s="267" t="s">
        <v>760</v>
      </c>
      <c r="C1276" s="267"/>
      <c r="D1276" s="267"/>
      <c r="E1276" s="267"/>
      <c r="F1276" s="267"/>
      <c r="G1276" s="197">
        <v>3954.16</v>
      </c>
      <c r="H1276" s="160">
        <v>1</v>
      </c>
      <c r="I1276" s="226" t="s">
        <v>34</v>
      </c>
      <c r="J1276" s="197">
        <f>SUM(G1276*H1276)</f>
        <v>3954.16</v>
      </c>
      <c r="K1276" s="214"/>
      <c r="L1276" s="104"/>
    </row>
    <row r="1277" spans="1:12" x14ac:dyDescent="0.2">
      <c r="A1277" s="135" t="s">
        <v>176</v>
      </c>
      <c r="B1277" s="164" t="s">
        <v>420</v>
      </c>
      <c r="C1277" s="151"/>
      <c r="D1277" s="151"/>
      <c r="E1277" s="151"/>
      <c r="F1277" s="151"/>
      <c r="G1277" s="177">
        <v>16.64</v>
      </c>
      <c r="H1277" s="160">
        <v>3</v>
      </c>
      <c r="I1277" s="226" t="s">
        <v>41</v>
      </c>
      <c r="J1277" s="214"/>
      <c r="K1277" s="197">
        <f>SUM(G1277*H1277)</f>
        <v>49.92</v>
      </c>
      <c r="L1277" s="214"/>
    </row>
    <row r="1278" spans="1:12" x14ac:dyDescent="0.2">
      <c r="A1278" s="135" t="s">
        <v>178</v>
      </c>
      <c r="B1278" s="164" t="s">
        <v>421</v>
      </c>
      <c r="C1278" s="151"/>
      <c r="D1278" s="151"/>
      <c r="E1278" s="151"/>
      <c r="F1278" s="151"/>
      <c r="G1278" s="106">
        <v>14.09</v>
      </c>
      <c r="H1278" s="160">
        <v>3</v>
      </c>
      <c r="I1278" s="226" t="s">
        <v>41</v>
      </c>
      <c r="J1278" s="214"/>
      <c r="K1278" s="197">
        <f>SUM(G1278*H1278)</f>
        <v>42.269999999999996</v>
      </c>
      <c r="L1278" s="214"/>
    </row>
    <row r="1279" spans="1:12" x14ac:dyDescent="0.2">
      <c r="A1279" s="24"/>
      <c r="B1279" s="151"/>
      <c r="C1279" s="151"/>
      <c r="D1279" s="151"/>
      <c r="E1279" s="151"/>
      <c r="F1279" s="157" t="s">
        <v>14</v>
      </c>
      <c r="G1279" s="214"/>
      <c r="H1279" s="104"/>
      <c r="I1279" s="227"/>
      <c r="J1279" s="215">
        <f>SUM(J1276)</f>
        <v>3954.16</v>
      </c>
      <c r="K1279" s="215">
        <f>SUM(K1277:K1278)</f>
        <v>92.19</v>
      </c>
      <c r="L1279" s="215">
        <f>SUM(J1279:K1279)</f>
        <v>4046.35</v>
      </c>
    </row>
    <row r="1280" spans="1:12" x14ac:dyDescent="0.2">
      <c r="A1280" s="22"/>
      <c r="B1280" s="28"/>
      <c r="C1280" s="28"/>
      <c r="D1280" s="28"/>
      <c r="E1280" s="28"/>
      <c r="F1280" s="28"/>
      <c r="G1280" s="28"/>
      <c r="H1280" s="27"/>
      <c r="I1280" s="41"/>
      <c r="J1280" s="28"/>
      <c r="K1280" s="28"/>
      <c r="L1280" s="34"/>
    </row>
    <row r="1281" spans="1:14" x14ac:dyDescent="0.2">
      <c r="A1281" s="51" t="s">
        <v>761</v>
      </c>
      <c r="B1281" s="258" t="s">
        <v>762</v>
      </c>
      <c r="C1281" s="258"/>
      <c r="D1281" s="258"/>
      <c r="E1281" s="258"/>
      <c r="F1281" s="258"/>
      <c r="I1281" s="37" t="s">
        <v>3</v>
      </c>
    </row>
    <row r="1282" spans="1:14" ht="10.9" customHeight="1" x14ac:dyDescent="0.2">
      <c r="A1282" s="53" t="s">
        <v>761</v>
      </c>
      <c r="B1282" s="267" t="s">
        <v>762</v>
      </c>
      <c r="C1282" s="267"/>
      <c r="D1282" s="267"/>
      <c r="E1282" s="267"/>
      <c r="F1282" s="267"/>
      <c r="G1282" s="197">
        <v>3939.94</v>
      </c>
      <c r="H1282" s="160">
        <v>1</v>
      </c>
      <c r="I1282" s="226" t="s">
        <v>34</v>
      </c>
      <c r="J1282" s="197">
        <f>SUM(G1282*H1282)</f>
        <v>3939.94</v>
      </c>
      <c r="K1282" s="214"/>
      <c r="L1282" s="104"/>
    </row>
    <row r="1283" spans="1:14" ht="12" customHeight="1" x14ac:dyDescent="0.2">
      <c r="A1283" s="135" t="s">
        <v>176</v>
      </c>
      <c r="B1283" s="164" t="s">
        <v>420</v>
      </c>
      <c r="C1283" s="151"/>
      <c r="D1283" s="151"/>
      <c r="E1283" s="151"/>
      <c r="F1283" s="151"/>
      <c r="G1283" s="177">
        <v>16.64</v>
      </c>
      <c r="H1283" s="160">
        <v>3</v>
      </c>
      <c r="I1283" s="226" t="s">
        <v>41</v>
      </c>
      <c r="J1283" s="214"/>
      <c r="K1283" s="197">
        <f>SUM(G1283*H1283)</f>
        <v>49.92</v>
      </c>
      <c r="L1283" s="214"/>
    </row>
    <row r="1284" spans="1:14" x14ac:dyDescent="0.2">
      <c r="A1284" s="163" t="s">
        <v>178</v>
      </c>
      <c r="B1284" s="164" t="s">
        <v>421</v>
      </c>
      <c r="C1284" s="151"/>
      <c r="D1284" s="151"/>
      <c r="E1284" s="151"/>
      <c r="F1284" s="151"/>
      <c r="G1284" s="106">
        <v>14.09</v>
      </c>
      <c r="H1284" s="160">
        <v>3</v>
      </c>
      <c r="I1284" s="226" t="s">
        <v>41</v>
      </c>
      <c r="J1284" s="214"/>
      <c r="K1284" s="197">
        <f>SUM(G1284*H1284)</f>
        <v>42.269999999999996</v>
      </c>
      <c r="L1284" s="214"/>
    </row>
    <row r="1285" spans="1:14" x14ac:dyDescent="0.2">
      <c r="A1285" s="151"/>
      <c r="B1285" s="151"/>
      <c r="C1285" s="151"/>
      <c r="D1285" s="151"/>
      <c r="E1285" s="151"/>
      <c r="F1285" s="157" t="s">
        <v>14</v>
      </c>
      <c r="G1285" s="214"/>
      <c r="H1285" s="104"/>
      <c r="I1285" s="227"/>
      <c r="J1285" s="215">
        <f>SUM(J1282)</f>
        <v>3939.94</v>
      </c>
      <c r="K1285" s="215">
        <f>SUM(K1283:K1284)</f>
        <v>92.19</v>
      </c>
      <c r="L1285" s="215">
        <f>SUM(J1285:K1285)</f>
        <v>4032.13</v>
      </c>
    </row>
    <row r="1286" spans="1:14" x14ac:dyDescent="0.2">
      <c r="A1286" s="22"/>
      <c r="F1286" s="3"/>
      <c r="J1286" s="8"/>
      <c r="L1286" s="8"/>
    </row>
    <row r="1287" spans="1:14" x14ac:dyDescent="0.2">
      <c r="A1287" s="51" t="s">
        <v>763</v>
      </c>
      <c r="B1287" s="260" t="s">
        <v>764</v>
      </c>
      <c r="C1287" s="260"/>
      <c r="D1287" s="260"/>
      <c r="E1287" s="260"/>
      <c r="F1287" s="260"/>
      <c r="G1287" s="151"/>
      <c r="H1287" s="7"/>
      <c r="I1287" s="37" t="s">
        <v>34</v>
      </c>
      <c r="J1287" s="158"/>
      <c r="K1287" s="158"/>
      <c r="L1287" s="158"/>
    </row>
    <row r="1288" spans="1:14" x14ac:dyDescent="0.2">
      <c r="A1288" s="135">
        <v>91677</v>
      </c>
      <c r="B1288" s="136" t="s">
        <v>713</v>
      </c>
      <c r="C1288" s="24"/>
      <c r="D1288" s="24"/>
      <c r="E1288" s="24"/>
      <c r="F1288" s="24"/>
      <c r="G1288" s="137">
        <v>92.13</v>
      </c>
      <c r="H1288" s="138">
        <v>18</v>
      </c>
      <c r="I1288" s="173" t="s">
        <v>41</v>
      </c>
      <c r="J1288" s="140">
        <v>12.06</v>
      </c>
      <c r="K1288" s="177">
        <v>1646.28</v>
      </c>
      <c r="L1288" s="182"/>
      <c r="M1288" s="141"/>
      <c r="N1288" s="142"/>
    </row>
    <row r="1289" spans="1:14" x14ac:dyDescent="0.2">
      <c r="A1289" s="135" t="s">
        <v>413</v>
      </c>
      <c r="B1289" s="136" t="s">
        <v>414</v>
      </c>
      <c r="C1289" s="24"/>
      <c r="D1289" s="24"/>
      <c r="E1289" s="24"/>
      <c r="F1289" s="24"/>
      <c r="G1289" s="137">
        <v>22.06</v>
      </c>
      <c r="H1289" s="138">
        <v>120</v>
      </c>
      <c r="I1289" s="173" t="s">
        <v>41</v>
      </c>
      <c r="J1289" s="140">
        <v>222</v>
      </c>
      <c r="K1289" s="177">
        <v>2425.1999999999998</v>
      </c>
      <c r="L1289" s="22"/>
      <c r="M1289" s="141"/>
      <c r="N1289" s="142"/>
    </row>
    <row r="1290" spans="1:14" x14ac:dyDescent="0.2">
      <c r="A1290" s="22"/>
      <c r="F1290" s="3" t="s">
        <v>14</v>
      </c>
      <c r="G1290" s="22"/>
      <c r="H1290" s="22"/>
      <c r="I1290" s="125"/>
      <c r="J1290" s="79">
        <f>SUM(J1288:J1289)</f>
        <v>234.06</v>
      </c>
      <c r="K1290" s="79">
        <f>SUM(K1288:K1289)</f>
        <v>4071.4799999999996</v>
      </c>
      <c r="L1290" s="79">
        <f>SUM(J1290:K1290)</f>
        <v>4305.54</v>
      </c>
    </row>
    <row r="1291" spans="1:14" x14ac:dyDescent="0.2">
      <c r="A1291" s="22"/>
      <c r="F1291" s="3"/>
      <c r="J1291" s="8"/>
      <c r="L1291" s="8"/>
    </row>
    <row r="1292" spans="1:14" x14ac:dyDescent="0.2">
      <c r="A1292" s="51" t="s">
        <v>765</v>
      </c>
      <c r="B1292" s="258" t="s">
        <v>766</v>
      </c>
      <c r="C1292" s="258"/>
      <c r="D1292" s="258"/>
      <c r="E1292" s="258"/>
      <c r="F1292" s="258"/>
      <c r="I1292" s="37" t="s">
        <v>3</v>
      </c>
    </row>
    <row r="1293" spans="1:14" ht="12" customHeight="1" x14ac:dyDescent="0.2">
      <c r="A1293" s="53" t="s">
        <v>653</v>
      </c>
      <c r="B1293" s="259" t="s">
        <v>766</v>
      </c>
      <c r="C1293" s="259"/>
      <c r="D1293" s="259"/>
      <c r="E1293" s="259"/>
      <c r="F1293" s="259"/>
      <c r="G1293" s="197">
        <v>1481.2</v>
      </c>
      <c r="H1293" s="160">
        <v>1</v>
      </c>
      <c r="I1293" s="226" t="s">
        <v>34</v>
      </c>
      <c r="J1293" s="197">
        <f>SUM(G1293*H1293)</f>
        <v>1481.2</v>
      </c>
      <c r="K1293" s="104"/>
      <c r="L1293" s="104"/>
    </row>
    <row r="1294" spans="1:14" x14ac:dyDescent="0.2">
      <c r="A1294" s="135" t="s">
        <v>176</v>
      </c>
      <c r="B1294" s="164" t="s">
        <v>420</v>
      </c>
      <c r="C1294" s="151"/>
      <c r="D1294" s="151"/>
      <c r="E1294" s="151"/>
      <c r="F1294" s="151"/>
      <c r="G1294" s="177">
        <v>16.64</v>
      </c>
      <c r="H1294" s="160">
        <v>2</v>
      </c>
      <c r="I1294" s="226" t="s">
        <v>41</v>
      </c>
      <c r="J1294" s="214"/>
      <c r="K1294" s="197">
        <f>SUM(G1294*H1294)</f>
        <v>33.28</v>
      </c>
      <c r="L1294" s="214"/>
    </row>
    <row r="1295" spans="1:14" x14ac:dyDescent="0.2">
      <c r="A1295" s="135" t="s">
        <v>178</v>
      </c>
      <c r="B1295" s="164" t="s">
        <v>421</v>
      </c>
      <c r="C1295" s="151"/>
      <c r="D1295" s="151"/>
      <c r="E1295" s="151"/>
      <c r="F1295" s="151"/>
      <c r="G1295" s="106">
        <v>14.09</v>
      </c>
      <c r="H1295" s="160">
        <v>2</v>
      </c>
      <c r="I1295" s="226" t="s">
        <v>41</v>
      </c>
      <c r="J1295" s="214"/>
      <c r="K1295" s="197">
        <f>SUM(G1295*H1295)</f>
        <v>28.18</v>
      </c>
      <c r="L1295" s="214"/>
    </row>
    <row r="1296" spans="1:14" x14ac:dyDescent="0.2">
      <c r="A1296" s="24"/>
      <c r="B1296" s="151"/>
      <c r="C1296" s="151"/>
      <c r="D1296" s="151"/>
      <c r="E1296" s="151"/>
      <c r="F1296" s="157" t="s">
        <v>14</v>
      </c>
      <c r="G1296" s="214"/>
      <c r="H1296" s="104"/>
      <c r="I1296" s="227"/>
      <c r="J1296" s="215">
        <f>SUM(J1293)</f>
        <v>1481.2</v>
      </c>
      <c r="K1296" s="215">
        <f>SUM(K1294:K1295)</f>
        <v>61.46</v>
      </c>
      <c r="L1296" s="215">
        <f>SUM(J1296:K1296)</f>
        <v>1542.66</v>
      </c>
    </row>
    <row r="1297" spans="1:12" x14ac:dyDescent="0.2">
      <c r="A1297" s="22"/>
    </row>
    <row r="1298" spans="1:12" x14ac:dyDescent="0.2">
      <c r="A1298" s="51" t="s">
        <v>767</v>
      </c>
      <c r="B1298" s="242" t="s">
        <v>768</v>
      </c>
      <c r="C1298" s="242"/>
      <c r="D1298" s="242"/>
      <c r="E1298" s="242"/>
      <c r="F1298" s="242"/>
      <c r="G1298" s="22"/>
      <c r="H1298" s="22"/>
      <c r="I1298" s="62" t="s">
        <v>308</v>
      </c>
      <c r="J1298" s="22"/>
      <c r="K1298" s="22"/>
      <c r="L1298" s="22"/>
    </row>
    <row r="1299" spans="1:12" x14ac:dyDescent="0.2">
      <c r="A1299" s="135" t="s">
        <v>767</v>
      </c>
      <c r="B1299" s="136" t="s">
        <v>768</v>
      </c>
      <c r="C1299" s="228"/>
      <c r="D1299" s="228"/>
      <c r="E1299" s="228"/>
      <c r="F1299" s="228"/>
      <c r="G1299" s="177">
        <v>15.8</v>
      </c>
      <c r="H1299" s="138">
        <v>0.35</v>
      </c>
      <c r="I1299" s="173" t="s">
        <v>34</v>
      </c>
      <c r="J1299" s="140">
        <f>SUM(G1299*H1299)</f>
        <v>5.53</v>
      </c>
      <c r="K1299" s="203"/>
      <c r="L1299" s="203"/>
    </row>
    <row r="1300" spans="1:12" x14ac:dyDescent="0.2">
      <c r="A1300" s="135" t="s">
        <v>176</v>
      </c>
      <c r="B1300" s="136" t="s">
        <v>420</v>
      </c>
      <c r="C1300" s="24"/>
      <c r="D1300" s="24"/>
      <c r="E1300" s="24"/>
      <c r="F1300" s="24"/>
      <c r="G1300" s="137">
        <v>16.64</v>
      </c>
      <c r="H1300" s="138">
        <v>0.1</v>
      </c>
      <c r="I1300" s="173" t="s">
        <v>41</v>
      </c>
      <c r="J1300" s="203"/>
      <c r="K1300" s="140">
        <f>SUM(G1300*H1300)</f>
        <v>1.6640000000000001</v>
      </c>
      <c r="L1300" s="203"/>
    </row>
    <row r="1301" spans="1:12" x14ac:dyDescent="0.2">
      <c r="A1301" s="135" t="s">
        <v>178</v>
      </c>
      <c r="B1301" s="136" t="s">
        <v>421</v>
      </c>
      <c r="C1301" s="24"/>
      <c r="D1301" s="24"/>
      <c r="E1301" s="24"/>
      <c r="F1301" s="24"/>
      <c r="G1301" s="137">
        <v>14.09</v>
      </c>
      <c r="H1301" s="138">
        <v>0.1</v>
      </c>
      <c r="I1301" s="173" t="s">
        <v>41</v>
      </c>
      <c r="J1301" s="203"/>
      <c r="K1301" s="140">
        <f>SUM(G1301*H1301)</f>
        <v>1.409</v>
      </c>
      <c r="L1301" s="203"/>
    </row>
    <row r="1302" spans="1:12" x14ac:dyDescent="0.2">
      <c r="A1302" s="24"/>
      <c r="B1302" s="24"/>
      <c r="C1302" s="24"/>
      <c r="D1302" s="24"/>
      <c r="E1302" s="24"/>
      <c r="F1302" s="133" t="s">
        <v>14</v>
      </c>
      <c r="G1302" s="24"/>
      <c r="H1302" s="24"/>
      <c r="I1302" s="23"/>
      <c r="J1302" s="182">
        <f>SUM(J1299:J1301)</f>
        <v>5.53</v>
      </c>
      <c r="K1302" s="182">
        <f>SUM(K1299:K1301)</f>
        <v>3.0730000000000004</v>
      </c>
      <c r="L1302" s="182">
        <f>SUM(J1302:K1302)</f>
        <v>8.6030000000000015</v>
      </c>
    </row>
    <row r="1307" spans="1:12" x14ac:dyDescent="0.2">
      <c r="A1307" s="268" t="s">
        <v>218</v>
      </c>
      <c r="B1307" s="268"/>
      <c r="C1307" s="268"/>
      <c r="D1307" s="268"/>
      <c r="E1307" s="268"/>
      <c r="F1307" s="268"/>
    </row>
    <row r="1308" spans="1:12" x14ac:dyDescent="0.2">
      <c r="A1308" s="22"/>
      <c r="B1308" s="125"/>
      <c r="C1308" s="22"/>
      <c r="D1308" s="22"/>
      <c r="E1308" s="22"/>
      <c r="F1308" s="22"/>
    </row>
    <row r="1309" spans="1:12" x14ac:dyDescent="0.2">
      <c r="A1309" s="22"/>
      <c r="B1309" s="125"/>
      <c r="C1309" s="22"/>
      <c r="D1309" s="22"/>
      <c r="E1309" s="22"/>
      <c r="F1309" s="22"/>
    </row>
    <row r="1310" spans="1:12" x14ac:dyDescent="0.2">
      <c r="A1310" s="269"/>
      <c r="B1310" s="269"/>
      <c r="C1310" s="269"/>
      <c r="D1310" s="269"/>
      <c r="E1310" s="269"/>
      <c r="F1310" s="269"/>
    </row>
    <row r="1311" spans="1:12" x14ac:dyDescent="0.2">
      <c r="A1311" s="271" t="s">
        <v>213</v>
      </c>
      <c r="B1311" s="271"/>
      <c r="C1311" s="271"/>
      <c r="D1311" s="271"/>
      <c r="E1311" s="271"/>
      <c r="F1311" s="271"/>
    </row>
    <row r="1312" spans="1:12" x14ac:dyDescent="0.2">
      <c r="A1312" s="272" t="s">
        <v>769</v>
      </c>
      <c r="B1312" s="272"/>
      <c r="C1312" s="272"/>
      <c r="D1312" s="272"/>
      <c r="E1312" s="272"/>
      <c r="F1312" s="272"/>
    </row>
  </sheetData>
  <mergeCells count="367">
    <mergeCell ref="B523:F523"/>
    <mergeCell ref="B524:E524"/>
    <mergeCell ref="B525:E525"/>
    <mergeCell ref="B528:F528"/>
    <mergeCell ref="B529:F529"/>
    <mergeCell ref="B328:F328"/>
    <mergeCell ref="B329:F329"/>
    <mergeCell ref="B330:F330"/>
    <mergeCell ref="B331:F331"/>
    <mergeCell ref="B332:F332"/>
    <mergeCell ref="B333:F333"/>
    <mergeCell ref="B334:F334"/>
    <mergeCell ref="B335:F335"/>
    <mergeCell ref="B339:F339"/>
    <mergeCell ref="B336:F336"/>
    <mergeCell ref="B337:F337"/>
    <mergeCell ref="B338:F338"/>
    <mergeCell ref="B343:F343"/>
    <mergeCell ref="B344:F344"/>
    <mergeCell ref="B498:F498"/>
    <mergeCell ref="B499:F499"/>
    <mergeCell ref="B504:F504"/>
    <mergeCell ref="B505:F505"/>
    <mergeCell ref="B510:F510"/>
    <mergeCell ref="B516:F516"/>
    <mergeCell ref="B517:F517"/>
    <mergeCell ref="B522:F522"/>
    <mergeCell ref="B474:F474"/>
    <mergeCell ref="B475:F475"/>
    <mergeCell ref="B476:F476"/>
    <mergeCell ref="B477:F477"/>
    <mergeCell ref="B480:F480"/>
    <mergeCell ref="B486:F486"/>
    <mergeCell ref="B487:F487"/>
    <mergeCell ref="B492:F492"/>
    <mergeCell ref="B493:F493"/>
    <mergeCell ref="B457:F457"/>
    <mergeCell ref="B459:F459"/>
    <mergeCell ref="B464:F464"/>
    <mergeCell ref="B465:F465"/>
    <mergeCell ref="B467:F467"/>
    <mergeCell ref="B468:F468"/>
    <mergeCell ref="B469:F469"/>
    <mergeCell ref="B470:F470"/>
    <mergeCell ref="B511:F511"/>
    <mergeCell ref="B439:F439"/>
    <mergeCell ref="B444:F444"/>
    <mergeCell ref="B445:F445"/>
    <mergeCell ref="B447:F447"/>
    <mergeCell ref="B448:F448"/>
    <mergeCell ref="B453:F453"/>
    <mergeCell ref="B454:F454"/>
    <mergeCell ref="B455:F455"/>
    <mergeCell ref="B456:F456"/>
    <mergeCell ref="B419:F419"/>
    <mergeCell ref="B420:F420"/>
    <mergeCell ref="B425:F425"/>
    <mergeCell ref="B426:F426"/>
    <mergeCell ref="B428:F428"/>
    <mergeCell ref="B434:F434"/>
    <mergeCell ref="B435:F435"/>
    <mergeCell ref="B436:F436"/>
    <mergeCell ref="B437:F437"/>
    <mergeCell ref="B294:F294"/>
    <mergeCell ref="B295:F295"/>
    <mergeCell ref="B296:F296"/>
    <mergeCell ref="B359:E359"/>
    <mergeCell ref="B360:E360"/>
    <mergeCell ref="B389:E389"/>
    <mergeCell ref="B390:E390"/>
    <mergeCell ref="B416:F416"/>
    <mergeCell ref="B417:F417"/>
    <mergeCell ref="B249:F249"/>
    <mergeCell ref="B254:F254"/>
    <mergeCell ref="B276:E276"/>
    <mergeCell ref="B281:F281"/>
    <mergeCell ref="B282:F282"/>
    <mergeCell ref="B283:F283"/>
    <mergeCell ref="B284:F284"/>
    <mergeCell ref="B289:F289"/>
    <mergeCell ref="B292:F292"/>
    <mergeCell ref="B191:F191"/>
    <mergeCell ref="B192:F192"/>
    <mergeCell ref="B199:F199"/>
    <mergeCell ref="B200:F200"/>
    <mergeCell ref="B201:F201"/>
    <mergeCell ref="B202:F202"/>
    <mergeCell ref="B207:F207"/>
    <mergeCell ref="B221:F221"/>
    <mergeCell ref="B229:F229"/>
    <mergeCell ref="B170:F170"/>
    <mergeCell ref="B177:F177"/>
    <mergeCell ref="B178:F178"/>
    <mergeCell ref="B179:F179"/>
    <mergeCell ref="B180:F180"/>
    <mergeCell ref="B185:F185"/>
    <mergeCell ref="B188:F188"/>
    <mergeCell ref="B189:F189"/>
    <mergeCell ref="B190:F190"/>
    <mergeCell ref="A1311:F1311"/>
    <mergeCell ref="A1312:F1312"/>
    <mergeCell ref="B27:F27"/>
    <mergeCell ref="B35:F35"/>
    <mergeCell ref="B43:F43"/>
    <mergeCell ref="B50:F50"/>
    <mergeCell ref="B51:F51"/>
    <mergeCell ref="B52:F52"/>
    <mergeCell ref="B53:F53"/>
    <mergeCell ref="B54:F54"/>
    <mergeCell ref="B74:F74"/>
    <mergeCell ref="B91:F91"/>
    <mergeCell ref="B99:F99"/>
    <mergeCell ref="B118:F118"/>
    <mergeCell ref="B121:F121"/>
    <mergeCell ref="B122:F122"/>
    <mergeCell ref="B123:F123"/>
    <mergeCell ref="B124:F124"/>
    <mergeCell ref="B129:F129"/>
    <mergeCell ref="B132:F132"/>
    <mergeCell ref="B134:F134"/>
    <mergeCell ref="B135:F135"/>
    <mergeCell ref="B136:F136"/>
    <mergeCell ref="B137:F137"/>
    <mergeCell ref="B1281:F1281"/>
    <mergeCell ref="B1282:F1282"/>
    <mergeCell ref="B1287:F1287"/>
    <mergeCell ref="B1292:F1292"/>
    <mergeCell ref="B1293:F1293"/>
    <mergeCell ref="B1298:F1298"/>
    <mergeCell ref="A1307:F1307"/>
    <mergeCell ref="A1310:F1310"/>
    <mergeCell ref="B1184:F1184"/>
    <mergeCell ref="B1188:F1188"/>
    <mergeCell ref="B1263:F1263"/>
    <mergeCell ref="B1264:F1264"/>
    <mergeCell ref="B1269:F1269"/>
    <mergeCell ref="B1270:F1270"/>
    <mergeCell ref="B1275:F1275"/>
    <mergeCell ref="B1276:F1276"/>
    <mergeCell ref="B1163:F1163"/>
    <mergeCell ref="B1168:F1168"/>
    <mergeCell ref="B1170:F1170"/>
    <mergeCell ref="B1171:F1171"/>
    <mergeCell ref="B1176:F1176"/>
    <mergeCell ref="B1160:F1160"/>
    <mergeCell ref="B1162:F1162"/>
    <mergeCell ref="B1133:F1133"/>
    <mergeCell ref="B1140:F1140"/>
    <mergeCell ref="B1142:F1142"/>
    <mergeCell ref="B1143:F1143"/>
    <mergeCell ref="B1150:F1150"/>
    <mergeCell ref="B1152:F1152"/>
    <mergeCell ref="B1153:F1153"/>
    <mergeCell ref="B1093:F1093"/>
    <mergeCell ref="B1098:F1098"/>
    <mergeCell ref="B1099:F1099"/>
    <mergeCell ref="B1104:F1104"/>
    <mergeCell ref="B1105:F1105"/>
    <mergeCell ref="B1122:F1122"/>
    <mergeCell ref="B1123:F1123"/>
    <mergeCell ref="B1131:F1131"/>
    <mergeCell ref="B1132:F1132"/>
    <mergeCell ref="B1086:F1086"/>
    <mergeCell ref="B1087:F1087"/>
    <mergeCell ref="B1092:F1092"/>
    <mergeCell ref="B1032:F1032"/>
    <mergeCell ref="B1038:F1038"/>
    <mergeCell ref="B1044:F1044"/>
    <mergeCell ref="B1045:F1045"/>
    <mergeCell ref="B1050:F1050"/>
    <mergeCell ref="B1007:F1007"/>
    <mergeCell ref="B1014:F1014"/>
    <mergeCell ref="B1020:F1020"/>
    <mergeCell ref="B1026:F1026"/>
    <mergeCell ref="B989:F989"/>
    <mergeCell ref="B995:F995"/>
    <mergeCell ref="B1001:F1001"/>
    <mergeCell ref="B1002:F1002"/>
    <mergeCell ref="B971:F971"/>
    <mergeCell ref="B977:F977"/>
    <mergeCell ref="B983:F983"/>
    <mergeCell ref="B953:F953"/>
    <mergeCell ref="B959:F959"/>
    <mergeCell ref="B965:F965"/>
    <mergeCell ref="B935:F935"/>
    <mergeCell ref="B936:F936"/>
    <mergeCell ref="B941:F941"/>
    <mergeCell ref="B942:F942"/>
    <mergeCell ref="B947:F947"/>
    <mergeCell ref="B948:F948"/>
    <mergeCell ref="B914:F914"/>
    <mergeCell ref="B921:F921"/>
    <mergeCell ref="B923:F923"/>
    <mergeCell ref="B924:F924"/>
    <mergeCell ref="B929:F929"/>
    <mergeCell ref="B900:F900"/>
    <mergeCell ref="B901:F901"/>
    <mergeCell ref="B908:F908"/>
    <mergeCell ref="B879:F879"/>
    <mergeCell ref="B880:F880"/>
    <mergeCell ref="B886:F886"/>
    <mergeCell ref="B887:F887"/>
    <mergeCell ref="B893:F893"/>
    <mergeCell ref="B894:F894"/>
    <mergeCell ref="B864:F864"/>
    <mergeCell ref="B865:F865"/>
    <mergeCell ref="B872:F872"/>
    <mergeCell ref="B873:F873"/>
    <mergeCell ref="B819:F819"/>
    <mergeCell ref="B821:F821"/>
    <mergeCell ref="B850:F850"/>
    <mergeCell ref="B851:F851"/>
    <mergeCell ref="B857:F857"/>
    <mergeCell ref="B858:F858"/>
    <mergeCell ref="B779:F779"/>
    <mergeCell ref="B786:F786"/>
    <mergeCell ref="B791:F791"/>
    <mergeCell ref="B793:F793"/>
    <mergeCell ref="B798:F798"/>
    <mergeCell ref="B807:F807"/>
    <mergeCell ref="B813:F813"/>
    <mergeCell ref="B814:F814"/>
    <mergeCell ref="B750:F750"/>
    <mergeCell ref="B752:F752"/>
    <mergeCell ref="B763:F763"/>
    <mergeCell ref="B765:F765"/>
    <mergeCell ref="B757:F757"/>
    <mergeCell ref="B758:F758"/>
    <mergeCell ref="B777:F777"/>
    <mergeCell ref="B770:F770"/>
    <mergeCell ref="B772:F772"/>
    <mergeCell ref="B739:F739"/>
    <mergeCell ref="B740:F740"/>
    <mergeCell ref="B726:F726"/>
    <mergeCell ref="B727:F727"/>
    <mergeCell ref="B728:F728"/>
    <mergeCell ref="B706:F706"/>
    <mergeCell ref="B707:F707"/>
    <mergeCell ref="B712:F712"/>
    <mergeCell ref="B713:F713"/>
    <mergeCell ref="B714:F714"/>
    <mergeCell ref="B719:F719"/>
    <mergeCell ref="B720:F720"/>
    <mergeCell ref="B721:F721"/>
    <mergeCell ref="B687:F687"/>
    <mergeCell ref="B688:F688"/>
    <mergeCell ref="B693:F693"/>
    <mergeCell ref="B694:F694"/>
    <mergeCell ref="B699:F699"/>
    <mergeCell ref="B700:F700"/>
    <mergeCell ref="B705:F705"/>
    <mergeCell ref="B733:F733"/>
    <mergeCell ref="B734:F734"/>
    <mergeCell ref="B654:F654"/>
    <mergeCell ref="B655:F655"/>
    <mergeCell ref="B661:F661"/>
    <mergeCell ref="B662:F662"/>
    <mergeCell ref="B674:F674"/>
    <mergeCell ref="B676:F676"/>
    <mergeCell ref="B660:F660"/>
    <mergeCell ref="B681:F681"/>
    <mergeCell ref="B682:F682"/>
    <mergeCell ref="B640:F640"/>
    <mergeCell ref="B641:F641"/>
    <mergeCell ref="B646:F646"/>
    <mergeCell ref="B647:F647"/>
    <mergeCell ref="B648:F648"/>
    <mergeCell ref="B653:F653"/>
    <mergeCell ref="B639:F639"/>
    <mergeCell ref="B598:F598"/>
    <mergeCell ref="B610:F610"/>
    <mergeCell ref="B612:F612"/>
    <mergeCell ref="B619:F619"/>
    <mergeCell ref="B624:F624"/>
    <mergeCell ref="B625:F625"/>
    <mergeCell ref="B626:F626"/>
    <mergeCell ref="B558:F558"/>
    <mergeCell ref="B559:F559"/>
    <mergeCell ref="B565:F565"/>
    <mergeCell ref="B546:F546"/>
    <mergeCell ref="B551:F551"/>
    <mergeCell ref="B552:F552"/>
    <mergeCell ref="B632:F632"/>
    <mergeCell ref="B633:F633"/>
    <mergeCell ref="B634:F634"/>
    <mergeCell ref="A1:H5"/>
    <mergeCell ref="I2:L2"/>
    <mergeCell ref="I3:L3"/>
    <mergeCell ref="I4:L4"/>
    <mergeCell ref="I6:K7"/>
    <mergeCell ref="L6:L7"/>
    <mergeCell ref="C7:H7"/>
    <mergeCell ref="J8:K8"/>
    <mergeCell ref="I9:K9"/>
    <mergeCell ref="C9:H9"/>
    <mergeCell ref="C10:H10"/>
    <mergeCell ref="J10:K10"/>
    <mergeCell ref="J11:K11"/>
    <mergeCell ref="C12:E12"/>
    <mergeCell ref="I12:K12"/>
    <mergeCell ref="J13:K13"/>
    <mergeCell ref="A14:L14"/>
    <mergeCell ref="A16:K16"/>
    <mergeCell ref="B540:F540"/>
    <mergeCell ref="B174:F174"/>
    <mergeCell ref="B196:F196"/>
    <mergeCell ref="B293:F293"/>
    <mergeCell ref="B285:F285"/>
    <mergeCell ref="B203:F203"/>
    <mergeCell ref="B142:F142"/>
    <mergeCell ref="B145:F145"/>
    <mergeCell ref="B147:F147"/>
    <mergeCell ref="B148:F148"/>
    <mergeCell ref="B149:F149"/>
    <mergeCell ref="B156:F156"/>
    <mergeCell ref="B157:F157"/>
    <mergeCell ref="B158:F158"/>
    <mergeCell ref="B159:F159"/>
    <mergeCell ref="B169:F169"/>
    <mergeCell ref="C11:H11"/>
    <mergeCell ref="B532:F532"/>
    <mergeCell ref="B533:F533"/>
    <mergeCell ref="B458:F458"/>
    <mergeCell ref="B481:F481"/>
    <mergeCell ref="B784:F784"/>
    <mergeCell ref="B800:F800"/>
    <mergeCell ref="B812:F812"/>
    <mergeCell ref="B805:F805"/>
    <mergeCell ref="B583:F583"/>
    <mergeCell ref="B584:F584"/>
    <mergeCell ref="B160:F160"/>
    <mergeCell ref="B161:F161"/>
    <mergeCell ref="B153:F153"/>
    <mergeCell ref="B138:F138"/>
    <mergeCell ref="B576:F576"/>
    <mergeCell ref="B617:F617"/>
    <mergeCell ref="B618:F618"/>
    <mergeCell ref="B146:F146"/>
    <mergeCell ref="B162:F162"/>
    <mergeCell ref="B603:F603"/>
    <mergeCell ref="B166:F166"/>
    <mergeCell ref="B604:F604"/>
    <mergeCell ref="B570:F570"/>
    <mergeCell ref="B745:F745"/>
    <mergeCell ref="B545:F545"/>
    <mergeCell ref="B253:F253"/>
    <mergeCell ref="B125:F125"/>
    <mergeCell ref="B133:F133"/>
    <mergeCell ref="B589:F589"/>
    <mergeCell ref="B597:F597"/>
    <mergeCell ref="B590:F590"/>
    <mergeCell ref="B591:F591"/>
    <mergeCell ref="B605:F605"/>
    <mergeCell ref="B181:F181"/>
    <mergeCell ref="B667:F667"/>
    <mergeCell ref="B668:F668"/>
    <mergeCell ref="B675:F675"/>
    <mergeCell ref="B669:F669"/>
    <mergeCell ref="B300:F300"/>
    <mergeCell ref="B429:F429"/>
    <mergeCell ref="B438:F438"/>
    <mergeCell ref="B611:F611"/>
    <mergeCell ref="B543:F543"/>
    <mergeCell ref="B571:F571"/>
    <mergeCell ref="B577:F577"/>
    <mergeCell ref="B582:F582"/>
    <mergeCell ref="B596:F596"/>
  </mergeCells>
  <pageMargins left="0" right="0" top="0.19685039370078741" bottom="0.39370078740157483" header="0.51181102362204722" footer="0.51181102362204722"/>
  <pageSetup paperSize="9" scale="90" orientation="portrait" r:id="rId1"/>
  <headerFooter alignWithMargins="0"/>
  <rowBreaks count="20" manualBreakCount="20">
    <brk id="61" max="11" man="1"/>
    <brk id="127" max="11" man="1"/>
    <brk id="179" max="11" man="1"/>
    <brk id="245" max="11" man="1"/>
    <brk id="310" max="11" man="1"/>
    <brk id="378" max="11" man="1"/>
    <brk id="442" max="11" man="1"/>
    <brk id="503" max="11" man="1"/>
    <brk id="569" max="11" man="1"/>
    <brk id="623" max="11" man="1"/>
    <brk id="676" max="11" man="1"/>
    <brk id="732" max="11" man="1"/>
    <brk id="797" max="11" man="1"/>
    <brk id="860" max="11" man="1"/>
    <brk id="919" max="11" man="1"/>
    <brk id="984" max="11" man="1"/>
    <brk id="1054" max="11" man="1"/>
    <brk id="1124" max="11" man="1"/>
    <brk id="1190" max="11" man="1"/>
    <brk id="126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COMPOSIÇÕES PRÓPRIAS DE CUSTO-H</vt:lpstr>
      <vt:lpstr>'COMPOSIÇÕES PRÓPRIAS DE CUSTO-H'!Area_de_impressao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Garcia</dc:creator>
  <cp:lastModifiedBy>rosane.seidel</cp:lastModifiedBy>
  <cp:lastPrinted>2022-10-17T14:41:01Z</cp:lastPrinted>
  <dcterms:created xsi:type="dcterms:W3CDTF">2022-06-01T05:40:54Z</dcterms:created>
  <dcterms:modified xsi:type="dcterms:W3CDTF">2023-02-10T14:26:01Z</dcterms:modified>
</cp:coreProperties>
</file>